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570" windowHeight="8400" tabRatio="601"/>
  </bookViews>
  <sheets>
    <sheet name="2022" sheetId="2" r:id="rId1"/>
  </sheets>
  <definedNames>
    <definedName name="_xlnm._FilterDatabase" localSheetId="0" hidden="1">'2022'!$A$3:$BO$173</definedName>
    <definedName name="_xlnm.Print_Titles" localSheetId="0">'2022'!$A:$A,'2022'!$5:$8</definedName>
    <definedName name="_xlnm.Print_Area" localSheetId="0">'2022'!$A$2:$BR$173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160" i="2" l="1"/>
  <c r="BC164" i="2"/>
  <c r="BC165" i="2"/>
  <c r="BC166" i="2"/>
  <c r="BC167" i="2"/>
  <c r="BC168" i="2"/>
  <c r="BC169" i="2"/>
  <c r="BC170" i="2"/>
  <c r="BC171" i="2"/>
  <c r="BC172" i="2"/>
  <c r="BC163" i="2"/>
  <c r="BB164" i="2"/>
  <c r="BB165" i="2"/>
  <c r="BB166" i="2"/>
  <c r="BB167" i="2"/>
  <c r="BB168" i="2"/>
  <c r="BB169" i="2"/>
  <c r="BB170" i="2"/>
  <c r="BB171" i="2"/>
  <c r="BB172" i="2"/>
  <c r="BB163" i="2"/>
  <c r="BC152" i="2"/>
  <c r="BC153" i="2"/>
  <c r="BC154" i="2"/>
  <c r="BC155" i="2"/>
  <c r="BC156" i="2"/>
  <c r="BC157" i="2"/>
  <c r="BC158" i="2"/>
  <c r="BC159" i="2"/>
  <c r="BC160" i="2"/>
  <c r="BC161" i="2"/>
  <c r="BC151" i="2"/>
  <c r="BB152" i="2"/>
  <c r="BB153" i="2"/>
  <c r="BB154" i="2"/>
  <c r="BB155" i="2"/>
  <c r="BB156" i="2"/>
  <c r="BB157" i="2"/>
  <c r="BB158" i="2"/>
  <c r="BB159" i="2"/>
  <c r="BB160" i="2"/>
  <c r="BB161" i="2"/>
  <c r="BB151" i="2"/>
  <c r="BB14" i="2"/>
  <c r="O163" i="2"/>
  <c r="P163" i="2"/>
  <c r="P151" i="2"/>
  <c r="V162" i="2"/>
  <c r="U162" i="2"/>
  <c r="B168" i="2" l="1"/>
  <c r="N168" i="2"/>
  <c r="O168" i="2"/>
  <c r="C168" i="2" s="1"/>
  <c r="P168" i="2"/>
  <c r="Z168" i="2"/>
  <c r="AA168" i="2"/>
  <c r="AB168" i="2"/>
  <c r="D168" i="2" l="1"/>
  <c r="BR162" i="2"/>
  <c r="BQ162" i="2"/>
  <c r="BP162" i="2"/>
  <c r="BP148" i="2" s="1"/>
  <c r="BR150" i="2"/>
  <c r="BQ150" i="2"/>
  <c r="BP150" i="2"/>
  <c r="BR131" i="2"/>
  <c r="BQ131" i="2"/>
  <c r="BP131" i="2"/>
  <c r="BR118" i="2"/>
  <c r="BQ118" i="2"/>
  <c r="BP118" i="2"/>
  <c r="BR105" i="2"/>
  <c r="BQ105" i="2"/>
  <c r="BP105" i="2"/>
  <c r="BR94" i="2"/>
  <c r="BQ94" i="2"/>
  <c r="BP94" i="2"/>
  <c r="BR85" i="2"/>
  <c r="BQ85" i="2"/>
  <c r="BP85" i="2"/>
  <c r="BR67" i="2"/>
  <c r="BQ67" i="2"/>
  <c r="BP67" i="2"/>
  <c r="BR50" i="2"/>
  <c r="BQ50" i="2"/>
  <c r="BP50" i="2"/>
  <c r="BR44" i="2"/>
  <c r="BQ44" i="2"/>
  <c r="BP44" i="2"/>
  <c r="BR30" i="2"/>
  <c r="BQ30" i="2"/>
  <c r="BP30" i="2"/>
  <c r="BR13" i="2"/>
  <c r="BQ13" i="2"/>
  <c r="BP13" i="2"/>
  <c r="Y162" i="2"/>
  <c r="Y148" i="2" s="1"/>
  <c r="X162" i="2"/>
  <c r="X148" i="2" s="1"/>
  <c r="W162" i="2"/>
  <c r="Y150" i="2"/>
  <c r="X150" i="2"/>
  <c r="W150" i="2"/>
  <c r="Y131" i="2"/>
  <c r="X131" i="2"/>
  <c r="W131" i="2"/>
  <c r="Y118" i="2"/>
  <c r="X118" i="2"/>
  <c r="W118" i="2"/>
  <c r="Y105" i="2"/>
  <c r="X105" i="2"/>
  <c r="W105" i="2"/>
  <c r="Y94" i="2"/>
  <c r="X94" i="2"/>
  <c r="W94" i="2"/>
  <c r="Y85" i="2"/>
  <c r="X85" i="2"/>
  <c r="W85" i="2"/>
  <c r="Y67" i="2"/>
  <c r="X67" i="2"/>
  <c r="W67" i="2"/>
  <c r="Y50" i="2"/>
  <c r="X50" i="2"/>
  <c r="W50" i="2"/>
  <c r="Y44" i="2"/>
  <c r="X44" i="2"/>
  <c r="W44" i="2"/>
  <c r="Y30" i="2"/>
  <c r="X30" i="2"/>
  <c r="W30" i="2"/>
  <c r="Y13" i="2"/>
  <c r="X13" i="2"/>
  <c r="W13" i="2"/>
  <c r="Z13" i="2"/>
  <c r="AA13" i="2"/>
  <c r="AB13" i="2"/>
  <c r="Z30" i="2"/>
  <c r="AA30" i="2"/>
  <c r="AB30" i="2"/>
  <c r="Z44" i="2"/>
  <c r="AA44" i="2"/>
  <c r="AB44" i="2"/>
  <c r="Z50" i="2"/>
  <c r="Z61" i="2"/>
  <c r="Z63" i="2"/>
  <c r="Z67" i="2"/>
  <c r="AA67" i="2"/>
  <c r="AB67" i="2"/>
  <c r="Z85" i="2"/>
  <c r="Z86" i="2"/>
  <c r="Z92" i="2"/>
  <c r="Z94" i="2"/>
  <c r="AA94" i="2"/>
  <c r="AB94" i="2"/>
  <c r="Z105" i="2"/>
  <c r="AA105" i="2"/>
  <c r="AB105" i="2"/>
  <c r="Z118" i="2"/>
  <c r="Z120" i="2"/>
  <c r="Z131" i="2"/>
  <c r="AA131" i="2"/>
  <c r="AB131" i="2"/>
  <c r="Z150" i="2"/>
  <c r="AA150" i="2"/>
  <c r="Z151" i="2"/>
  <c r="AA151" i="2"/>
  <c r="AB151" i="2"/>
  <c r="Z152" i="2"/>
  <c r="AA152" i="2"/>
  <c r="AB152" i="2"/>
  <c r="Z153" i="2"/>
  <c r="AA153" i="2"/>
  <c r="AB153" i="2"/>
  <c r="Z154" i="2"/>
  <c r="AA154" i="2"/>
  <c r="AB154" i="2"/>
  <c r="Z155" i="2"/>
  <c r="AA155" i="2"/>
  <c r="AB155" i="2"/>
  <c r="Z156" i="2"/>
  <c r="AA156" i="2"/>
  <c r="AB156" i="2"/>
  <c r="Z157" i="2"/>
  <c r="AA157" i="2"/>
  <c r="AB157" i="2"/>
  <c r="Z158" i="2"/>
  <c r="AA158" i="2"/>
  <c r="AB158" i="2"/>
  <c r="Z159" i="2"/>
  <c r="AA159" i="2"/>
  <c r="AB159" i="2"/>
  <c r="Z160" i="2"/>
  <c r="AA160" i="2"/>
  <c r="AB160" i="2"/>
  <c r="Z161" i="2"/>
  <c r="AA161" i="2"/>
  <c r="AB161" i="2"/>
  <c r="Z162" i="2"/>
  <c r="AA162" i="2"/>
  <c r="Z163" i="2"/>
  <c r="AA163" i="2"/>
  <c r="Z164" i="2"/>
  <c r="AA164" i="2"/>
  <c r="AB164" i="2"/>
  <c r="Z165" i="2"/>
  <c r="AA165" i="2"/>
  <c r="AB165" i="2"/>
  <c r="Z166" i="2"/>
  <c r="AA166" i="2"/>
  <c r="AB166" i="2"/>
  <c r="Z167" i="2"/>
  <c r="AA167" i="2"/>
  <c r="AB167" i="2"/>
  <c r="Z169" i="2"/>
  <c r="AA169" i="2"/>
  <c r="AB169" i="2"/>
  <c r="Z170" i="2"/>
  <c r="AA170" i="2"/>
  <c r="AB170" i="2"/>
  <c r="Z171" i="2"/>
  <c r="AA171" i="2"/>
  <c r="AB171" i="2"/>
  <c r="Z172" i="2"/>
  <c r="AA172" i="2"/>
  <c r="AB172" i="2"/>
  <c r="Z173" i="2"/>
  <c r="AB150" i="2" l="1"/>
  <c r="W148" i="2"/>
  <c r="Z148" i="2"/>
  <c r="W11" i="2"/>
  <c r="W9" i="2" s="1"/>
  <c r="AA148" i="2"/>
  <c r="BQ148" i="2"/>
  <c r="BQ11" i="2" s="1"/>
  <c r="BQ9" i="2" s="1"/>
  <c r="BR148" i="2"/>
  <c r="BR11" i="2"/>
  <c r="BR9" i="2" s="1"/>
  <c r="BP11" i="2"/>
  <c r="BP9" i="2" s="1"/>
  <c r="Y11" i="2"/>
  <c r="Y9" i="2" s="1"/>
  <c r="X11" i="2"/>
  <c r="X9" i="2" s="1"/>
  <c r="P164" i="2"/>
  <c r="BA173" i="2" l="1"/>
  <c r="BB173" i="2"/>
  <c r="BB133" i="2"/>
  <c r="BB134" i="2"/>
  <c r="BB135" i="2"/>
  <c r="BB136" i="2"/>
  <c r="BB137" i="2"/>
  <c r="BB138" i="2"/>
  <c r="BB139" i="2"/>
  <c r="BB140" i="2"/>
  <c r="BB141" i="2"/>
  <c r="BB142" i="2"/>
  <c r="BB143" i="2"/>
  <c r="BB144" i="2"/>
  <c r="BB145" i="2"/>
  <c r="BB146" i="2"/>
  <c r="BB147" i="2"/>
  <c r="BB132" i="2"/>
  <c r="BB46" i="2"/>
  <c r="BB47" i="2"/>
  <c r="BB48" i="2"/>
  <c r="BB49" i="2"/>
  <c r="BB45" i="2"/>
  <c r="BB32" i="2"/>
  <c r="BB33" i="2"/>
  <c r="BB34" i="2"/>
  <c r="BB35" i="2"/>
  <c r="BB36" i="2"/>
  <c r="BB37" i="2"/>
  <c r="BB38" i="2"/>
  <c r="BB39" i="2"/>
  <c r="BB40" i="2"/>
  <c r="BB41" i="2"/>
  <c r="BB42" i="2"/>
  <c r="BB43" i="2"/>
  <c r="BB31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AG173" i="2" l="1"/>
  <c r="AA173" i="2" s="1"/>
  <c r="AG163" i="2" l="1"/>
  <c r="AG120" i="2"/>
  <c r="AA120" i="2" s="1"/>
  <c r="AA118" i="2" s="1"/>
  <c r="AG92" i="2"/>
  <c r="AA92" i="2" s="1"/>
  <c r="AG86" i="2"/>
  <c r="AA86" i="2" s="1"/>
  <c r="AF86" i="2"/>
  <c r="AG63" i="2"/>
  <c r="AA63" i="2" s="1"/>
  <c r="AG61" i="2"/>
  <c r="AA61" i="2" s="1"/>
  <c r="AA85" i="2" l="1"/>
  <c r="AA50" i="2"/>
  <c r="P165" i="2"/>
  <c r="P166" i="2"/>
  <c r="P167" i="2"/>
  <c r="P169" i="2"/>
  <c r="P170" i="2"/>
  <c r="P171" i="2"/>
  <c r="P172" i="2"/>
  <c r="P152" i="2"/>
  <c r="P153" i="2"/>
  <c r="P154" i="2"/>
  <c r="P155" i="2"/>
  <c r="P156" i="2"/>
  <c r="P157" i="2"/>
  <c r="P158" i="2"/>
  <c r="P159" i="2"/>
  <c r="P160" i="2"/>
  <c r="P161" i="2"/>
  <c r="O151" i="2"/>
  <c r="P150" i="2" l="1"/>
  <c r="P162" i="2"/>
  <c r="P148" i="2" l="1"/>
  <c r="O173" i="2"/>
  <c r="C173" i="2" s="1"/>
  <c r="F173" i="2"/>
  <c r="AW162" i="2" l="1"/>
  <c r="BC120" i="2" l="1"/>
  <c r="BC121" i="2"/>
  <c r="BC122" i="2"/>
  <c r="BC123" i="2"/>
  <c r="BC124" i="2"/>
  <c r="BC125" i="2"/>
  <c r="BC126" i="2"/>
  <c r="BC127" i="2"/>
  <c r="BC128" i="2"/>
  <c r="BC129" i="2"/>
  <c r="BC130" i="2"/>
  <c r="BC119" i="2"/>
  <c r="BC107" i="2"/>
  <c r="BC108" i="2"/>
  <c r="BC109" i="2"/>
  <c r="BC110" i="2"/>
  <c r="BC111" i="2"/>
  <c r="BC112" i="2"/>
  <c r="BC113" i="2"/>
  <c r="BC114" i="2"/>
  <c r="BC115" i="2"/>
  <c r="BC116" i="2"/>
  <c r="BC117" i="2"/>
  <c r="BC106" i="2"/>
  <c r="BC96" i="2" l="1"/>
  <c r="BC97" i="2"/>
  <c r="BC98" i="2"/>
  <c r="BC99" i="2"/>
  <c r="BC100" i="2"/>
  <c r="BC101" i="2"/>
  <c r="BC102" i="2"/>
  <c r="BC103" i="2"/>
  <c r="BC104" i="2"/>
  <c r="BC87" i="2"/>
  <c r="BC88" i="2"/>
  <c r="BC89" i="2"/>
  <c r="BC90" i="2"/>
  <c r="BC91" i="2"/>
  <c r="BC92" i="2"/>
  <c r="BC93" i="2"/>
  <c r="BC69" i="2" l="1"/>
  <c r="BC70" i="2"/>
  <c r="BC71" i="2"/>
  <c r="BC72" i="2"/>
  <c r="BC73" i="2"/>
  <c r="BC74" i="2"/>
  <c r="BC75" i="2"/>
  <c r="BC76" i="2"/>
  <c r="BC77" i="2"/>
  <c r="BC78" i="2"/>
  <c r="BC79" i="2"/>
  <c r="BC80" i="2"/>
  <c r="BC81" i="2"/>
  <c r="BC82" i="2"/>
  <c r="BC83" i="2"/>
  <c r="BC84" i="2"/>
  <c r="BC68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15" i="2"/>
  <c r="BO162" i="2" l="1"/>
  <c r="BN162" i="2"/>
  <c r="BM162" i="2"/>
  <c r="BO150" i="2"/>
  <c r="BN150" i="2"/>
  <c r="BM150" i="2"/>
  <c r="BO131" i="2"/>
  <c r="BN131" i="2"/>
  <c r="BM131" i="2"/>
  <c r="BO118" i="2"/>
  <c r="BN118" i="2"/>
  <c r="BM118" i="2"/>
  <c r="BO105" i="2"/>
  <c r="BN105" i="2"/>
  <c r="BM105" i="2"/>
  <c r="BO94" i="2"/>
  <c r="BN94" i="2"/>
  <c r="BM94" i="2"/>
  <c r="BO85" i="2"/>
  <c r="BN85" i="2"/>
  <c r="BM85" i="2"/>
  <c r="BO67" i="2"/>
  <c r="BN67" i="2"/>
  <c r="BM67" i="2"/>
  <c r="BO50" i="2"/>
  <c r="BN50" i="2"/>
  <c r="BM50" i="2"/>
  <c r="BO44" i="2"/>
  <c r="BN44" i="2"/>
  <c r="BM44" i="2"/>
  <c r="BO30" i="2"/>
  <c r="BN30" i="2"/>
  <c r="BM30" i="2"/>
  <c r="BO13" i="2"/>
  <c r="BN13" i="2"/>
  <c r="BM13" i="2"/>
  <c r="BM148" i="2" l="1"/>
  <c r="BM11" i="2" s="1"/>
  <c r="BM9" i="2" s="1"/>
  <c r="BN148" i="2"/>
  <c r="BN11" i="2" s="1"/>
  <c r="BN9" i="2" s="1"/>
  <c r="BO148" i="2"/>
  <c r="BO11" i="2"/>
  <c r="BO9" i="2" s="1"/>
  <c r="BK13" i="2" l="1"/>
  <c r="AF61" i="2" l="1"/>
  <c r="H9" i="2"/>
  <c r="BB150" i="2" l="1"/>
  <c r="BB68" i="2"/>
  <c r="BB66" i="2"/>
  <c r="BB51" i="2"/>
  <c r="BB96" i="2"/>
  <c r="BB97" i="2"/>
  <c r="BB98" i="2"/>
  <c r="BB99" i="2"/>
  <c r="BB100" i="2"/>
  <c r="BB101" i="2"/>
  <c r="BB102" i="2"/>
  <c r="BB103" i="2"/>
  <c r="BB104" i="2"/>
  <c r="BB95" i="2"/>
  <c r="BB93" i="2"/>
  <c r="BB86" i="2"/>
  <c r="BB84" i="2"/>
  <c r="BB106" i="2"/>
  <c r="BB87" i="2"/>
  <c r="BB88" i="2"/>
  <c r="BB89" i="2"/>
  <c r="BB90" i="2"/>
  <c r="BB91" i="2"/>
  <c r="BB92" i="2"/>
  <c r="BB69" i="2"/>
  <c r="BB70" i="2"/>
  <c r="BB71" i="2"/>
  <c r="BB72" i="2"/>
  <c r="BB73" i="2"/>
  <c r="BB74" i="2"/>
  <c r="BB75" i="2"/>
  <c r="BB76" i="2"/>
  <c r="BB77" i="2"/>
  <c r="BB78" i="2"/>
  <c r="BB79" i="2"/>
  <c r="BB80" i="2"/>
  <c r="BB81" i="2"/>
  <c r="BB82" i="2"/>
  <c r="BB83" i="2"/>
  <c r="BB107" i="2"/>
  <c r="BB108" i="2"/>
  <c r="BB109" i="2"/>
  <c r="BB110" i="2"/>
  <c r="BB111" i="2"/>
  <c r="BB112" i="2"/>
  <c r="BB113" i="2"/>
  <c r="BB114" i="2"/>
  <c r="BB115" i="2"/>
  <c r="BB116" i="2"/>
  <c r="BB117" i="2"/>
  <c r="BB130" i="2"/>
  <c r="BB120" i="2"/>
  <c r="BB121" i="2"/>
  <c r="BB122" i="2"/>
  <c r="BB123" i="2"/>
  <c r="BB124" i="2"/>
  <c r="BB125" i="2"/>
  <c r="BB126" i="2"/>
  <c r="BB127" i="2"/>
  <c r="BB128" i="2"/>
  <c r="BB129" i="2"/>
  <c r="BB119" i="2"/>
  <c r="BA132" i="2"/>
  <c r="B132" i="2" s="1"/>
  <c r="BA163" i="2"/>
  <c r="BA133" i="2"/>
  <c r="B133" i="2" s="1"/>
  <c r="BA134" i="2"/>
  <c r="B134" i="2" s="1"/>
  <c r="BA135" i="2"/>
  <c r="B135" i="2" s="1"/>
  <c r="BA136" i="2"/>
  <c r="B136" i="2" s="1"/>
  <c r="BA137" i="2"/>
  <c r="B137" i="2" s="1"/>
  <c r="BA138" i="2"/>
  <c r="B138" i="2" s="1"/>
  <c r="BA139" i="2"/>
  <c r="B139" i="2" s="1"/>
  <c r="BA140" i="2"/>
  <c r="B140" i="2" s="1"/>
  <c r="BA141" i="2"/>
  <c r="B141" i="2" s="1"/>
  <c r="BA142" i="2"/>
  <c r="B142" i="2" s="1"/>
  <c r="BA143" i="2"/>
  <c r="B143" i="2" s="1"/>
  <c r="BA144" i="2"/>
  <c r="B144" i="2" s="1"/>
  <c r="BA145" i="2"/>
  <c r="B145" i="2" s="1"/>
  <c r="BA146" i="2"/>
  <c r="B146" i="2" s="1"/>
  <c r="BA147" i="2"/>
  <c r="B147" i="2" s="1"/>
  <c r="BA120" i="2"/>
  <c r="BA121" i="2"/>
  <c r="B121" i="2" s="1"/>
  <c r="BA122" i="2"/>
  <c r="B122" i="2" s="1"/>
  <c r="BA123" i="2"/>
  <c r="B123" i="2" s="1"/>
  <c r="BA124" i="2"/>
  <c r="B124" i="2" s="1"/>
  <c r="BA125" i="2"/>
  <c r="B125" i="2" s="1"/>
  <c r="BA126" i="2"/>
  <c r="B126" i="2" s="1"/>
  <c r="BA127" i="2"/>
  <c r="B127" i="2" s="1"/>
  <c r="BA128" i="2"/>
  <c r="B128" i="2" s="1"/>
  <c r="BA129" i="2"/>
  <c r="B129" i="2" s="1"/>
  <c r="BA130" i="2"/>
  <c r="B130" i="2" s="1"/>
  <c r="BA119" i="2"/>
  <c r="B119" i="2" s="1"/>
  <c r="BA107" i="2"/>
  <c r="B107" i="2" s="1"/>
  <c r="BA108" i="2"/>
  <c r="B108" i="2" s="1"/>
  <c r="BA109" i="2"/>
  <c r="B109" i="2" s="1"/>
  <c r="BA110" i="2"/>
  <c r="B110" i="2" s="1"/>
  <c r="BA111" i="2"/>
  <c r="B111" i="2" s="1"/>
  <c r="BA112" i="2"/>
  <c r="B112" i="2" s="1"/>
  <c r="BA113" i="2"/>
  <c r="B113" i="2" s="1"/>
  <c r="BA114" i="2"/>
  <c r="B114" i="2" s="1"/>
  <c r="BA115" i="2"/>
  <c r="B115" i="2" s="1"/>
  <c r="BA116" i="2"/>
  <c r="B116" i="2" s="1"/>
  <c r="BA117" i="2"/>
  <c r="B117" i="2" s="1"/>
  <c r="BA106" i="2"/>
  <c r="B106" i="2" s="1"/>
  <c r="BA96" i="2"/>
  <c r="B96" i="2" s="1"/>
  <c r="BA97" i="2"/>
  <c r="B97" i="2" s="1"/>
  <c r="BA98" i="2"/>
  <c r="B98" i="2" s="1"/>
  <c r="BA99" i="2"/>
  <c r="B99" i="2" s="1"/>
  <c r="BA100" i="2"/>
  <c r="B100" i="2" s="1"/>
  <c r="BA101" i="2"/>
  <c r="B101" i="2" s="1"/>
  <c r="BA102" i="2"/>
  <c r="B102" i="2" s="1"/>
  <c r="BA103" i="2"/>
  <c r="B103" i="2" s="1"/>
  <c r="BA104" i="2"/>
  <c r="B104" i="2" s="1"/>
  <c r="BA95" i="2"/>
  <c r="B95" i="2" s="1"/>
  <c r="BA87" i="2"/>
  <c r="B87" i="2" s="1"/>
  <c r="BA88" i="2"/>
  <c r="B88" i="2" s="1"/>
  <c r="BA89" i="2"/>
  <c r="B89" i="2" s="1"/>
  <c r="BA90" i="2"/>
  <c r="B90" i="2" s="1"/>
  <c r="BA91" i="2"/>
  <c r="B91" i="2" s="1"/>
  <c r="BA92" i="2"/>
  <c r="BA93" i="2"/>
  <c r="B93" i="2" s="1"/>
  <c r="BA86" i="2"/>
  <c r="BA69" i="2"/>
  <c r="B69" i="2" s="1"/>
  <c r="BA70" i="2"/>
  <c r="B70" i="2" s="1"/>
  <c r="BA71" i="2"/>
  <c r="B71" i="2" s="1"/>
  <c r="BA72" i="2"/>
  <c r="B72" i="2" s="1"/>
  <c r="BA73" i="2"/>
  <c r="B73" i="2" s="1"/>
  <c r="BA74" i="2"/>
  <c r="B74" i="2" s="1"/>
  <c r="BA75" i="2"/>
  <c r="B75" i="2" s="1"/>
  <c r="BA76" i="2"/>
  <c r="B76" i="2" s="1"/>
  <c r="BA77" i="2"/>
  <c r="B77" i="2" s="1"/>
  <c r="BA78" i="2"/>
  <c r="B78" i="2" s="1"/>
  <c r="BA79" i="2"/>
  <c r="B79" i="2" s="1"/>
  <c r="BA80" i="2"/>
  <c r="B80" i="2" s="1"/>
  <c r="BA81" i="2"/>
  <c r="B81" i="2" s="1"/>
  <c r="BA82" i="2"/>
  <c r="B82" i="2" s="1"/>
  <c r="BA83" i="2"/>
  <c r="B83" i="2" s="1"/>
  <c r="BA84" i="2"/>
  <c r="B84" i="2" s="1"/>
  <c r="BA68" i="2"/>
  <c r="B68" i="2" s="1"/>
  <c r="BA52" i="2"/>
  <c r="B52" i="2" s="1"/>
  <c r="BA53" i="2"/>
  <c r="B53" i="2" s="1"/>
  <c r="BA54" i="2"/>
  <c r="B54" i="2" s="1"/>
  <c r="BA55" i="2"/>
  <c r="B55" i="2" s="1"/>
  <c r="BA56" i="2"/>
  <c r="B56" i="2" s="1"/>
  <c r="BA57" i="2"/>
  <c r="B57" i="2" s="1"/>
  <c r="BA58" i="2"/>
  <c r="B58" i="2" s="1"/>
  <c r="BA59" i="2"/>
  <c r="B59" i="2" s="1"/>
  <c r="BA60" i="2"/>
  <c r="B60" i="2" s="1"/>
  <c r="BA61" i="2"/>
  <c r="BA62" i="2"/>
  <c r="B62" i="2" s="1"/>
  <c r="BA63" i="2"/>
  <c r="BA64" i="2"/>
  <c r="B64" i="2" s="1"/>
  <c r="BA65" i="2"/>
  <c r="B65" i="2" s="1"/>
  <c r="BA66" i="2"/>
  <c r="B66" i="2" s="1"/>
  <c r="BA51" i="2"/>
  <c r="B51" i="2" s="1"/>
  <c r="BA46" i="2"/>
  <c r="B46" i="2" s="1"/>
  <c r="BA47" i="2"/>
  <c r="B47" i="2" s="1"/>
  <c r="BA48" i="2"/>
  <c r="B48" i="2" s="1"/>
  <c r="BA49" i="2"/>
  <c r="B49" i="2" s="1"/>
  <c r="BA45" i="2"/>
  <c r="B45" i="2" s="1"/>
  <c r="BA32" i="2"/>
  <c r="B32" i="2" s="1"/>
  <c r="BA33" i="2"/>
  <c r="B33" i="2" s="1"/>
  <c r="BA34" i="2"/>
  <c r="B34" i="2" s="1"/>
  <c r="BA35" i="2"/>
  <c r="B35" i="2" s="1"/>
  <c r="BA36" i="2"/>
  <c r="B36" i="2" s="1"/>
  <c r="BA37" i="2"/>
  <c r="B37" i="2" s="1"/>
  <c r="BA38" i="2"/>
  <c r="B38" i="2" s="1"/>
  <c r="BA39" i="2"/>
  <c r="B39" i="2" s="1"/>
  <c r="BA40" i="2"/>
  <c r="B40" i="2" s="1"/>
  <c r="BA41" i="2"/>
  <c r="B41" i="2" s="1"/>
  <c r="BA42" i="2"/>
  <c r="B42" i="2" s="1"/>
  <c r="BA43" i="2"/>
  <c r="B43" i="2" s="1"/>
  <c r="BA31" i="2"/>
  <c r="B31" i="2" s="1"/>
  <c r="BA15" i="2"/>
  <c r="B15" i="2" s="1"/>
  <c r="BA16" i="2"/>
  <c r="B16" i="2" s="1"/>
  <c r="BA17" i="2"/>
  <c r="B17" i="2" s="1"/>
  <c r="BA18" i="2"/>
  <c r="B18" i="2" s="1"/>
  <c r="BA19" i="2"/>
  <c r="B19" i="2" s="1"/>
  <c r="BA20" i="2"/>
  <c r="B20" i="2" s="1"/>
  <c r="BA21" i="2"/>
  <c r="B21" i="2" s="1"/>
  <c r="BA22" i="2"/>
  <c r="B22" i="2" s="1"/>
  <c r="BA23" i="2"/>
  <c r="B23" i="2" s="1"/>
  <c r="BA24" i="2"/>
  <c r="B24" i="2" s="1"/>
  <c r="BA25" i="2"/>
  <c r="B25" i="2" s="1"/>
  <c r="BA26" i="2"/>
  <c r="B26" i="2" s="1"/>
  <c r="BA27" i="2"/>
  <c r="B27" i="2" s="1"/>
  <c r="BA28" i="2"/>
  <c r="B28" i="2" s="1"/>
  <c r="BA29" i="2"/>
  <c r="B29" i="2" s="1"/>
  <c r="BA14" i="2"/>
  <c r="B14" i="2" s="1"/>
  <c r="B13" i="2" l="1"/>
  <c r="BA13" i="2"/>
  <c r="BB13" i="2"/>
  <c r="BK50" i="2" l="1"/>
  <c r="BA30" i="2"/>
  <c r="BA162" i="2" l="1"/>
  <c r="BC132" i="2" l="1"/>
  <c r="BC95" i="2"/>
  <c r="BC86" i="2"/>
  <c r="BC51" i="2"/>
  <c r="BC45" i="2"/>
  <c r="BC31" i="2"/>
  <c r="D31" i="2" s="1"/>
  <c r="BC14" i="2"/>
  <c r="D14" i="2" s="1"/>
  <c r="BC32" i="2"/>
  <c r="BC33" i="2"/>
  <c r="BC34" i="2"/>
  <c r="BC35" i="2"/>
  <c r="BC36" i="2"/>
  <c r="BC37" i="2"/>
  <c r="BC38" i="2"/>
  <c r="BC39" i="2"/>
  <c r="BC40" i="2"/>
  <c r="BC41" i="2"/>
  <c r="BC42" i="2"/>
  <c r="BC43" i="2"/>
  <c r="BC133" i="2"/>
  <c r="BC134" i="2"/>
  <c r="BC135" i="2"/>
  <c r="BC136" i="2"/>
  <c r="BC137" i="2"/>
  <c r="BC138" i="2"/>
  <c r="BC139" i="2"/>
  <c r="BC140" i="2"/>
  <c r="BC141" i="2"/>
  <c r="BC142" i="2"/>
  <c r="BC143" i="2"/>
  <c r="BC144" i="2"/>
  <c r="BC145" i="2"/>
  <c r="BC146" i="2"/>
  <c r="BC147" i="2"/>
  <c r="BC46" i="2"/>
  <c r="BC47" i="2"/>
  <c r="BC48" i="2"/>
  <c r="BC49" i="2"/>
  <c r="BC52" i="2"/>
  <c r="BC53" i="2"/>
  <c r="BC54" i="2"/>
  <c r="BC55" i="2"/>
  <c r="BC56" i="2"/>
  <c r="BC57" i="2"/>
  <c r="BC58" i="2"/>
  <c r="BC59" i="2"/>
  <c r="BC60" i="2"/>
  <c r="BC61" i="2"/>
  <c r="BC62" i="2"/>
  <c r="BC63" i="2"/>
  <c r="BC64" i="2"/>
  <c r="BC65" i="2"/>
  <c r="BC66" i="2"/>
  <c r="BB52" i="2"/>
  <c r="BB53" i="2"/>
  <c r="BB54" i="2"/>
  <c r="BB55" i="2"/>
  <c r="BB56" i="2"/>
  <c r="BB57" i="2"/>
  <c r="BB58" i="2"/>
  <c r="BB59" i="2"/>
  <c r="BB60" i="2"/>
  <c r="BB61" i="2"/>
  <c r="BB62" i="2"/>
  <c r="BB63" i="2"/>
  <c r="BB64" i="2"/>
  <c r="BB65" i="2"/>
  <c r="BB30" i="2"/>
  <c r="BK30" i="2" l="1"/>
  <c r="AF150" i="2" l="1"/>
  <c r="AF131" i="2"/>
  <c r="G171" i="2" l="1"/>
  <c r="F171" i="2"/>
  <c r="I13" i="2"/>
  <c r="E171" i="2"/>
  <c r="E173" i="2"/>
  <c r="AF173" i="2" l="1"/>
  <c r="AH163" i="2"/>
  <c r="AB163" i="2" s="1"/>
  <c r="AB162" i="2" s="1"/>
  <c r="AB148" i="2" s="1"/>
  <c r="AF163" i="2"/>
  <c r="AH120" i="2"/>
  <c r="AB120" i="2" s="1"/>
  <c r="AB118" i="2" s="1"/>
  <c r="AF120" i="2"/>
  <c r="B120" i="2" s="1"/>
  <c r="AH92" i="2"/>
  <c r="AB92" i="2" s="1"/>
  <c r="AF92" i="2"/>
  <c r="B92" i="2" s="1"/>
  <c r="AH86" i="2"/>
  <c r="AB86" i="2" s="1"/>
  <c r="B86" i="2"/>
  <c r="AH63" i="2"/>
  <c r="AB63" i="2" s="1"/>
  <c r="AF63" i="2"/>
  <c r="B63" i="2" s="1"/>
  <c r="AH61" i="2"/>
  <c r="AB61" i="2" s="1"/>
  <c r="C61" i="2"/>
  <c r="B61" i="2"/>
  <c r="N173" i="2"/>
  <c r="O172" i="2"/>
  <c r="C172" i="2" s="1"/>
  <c r="N172" i="2"/>
  <c r="O171" i="2"/>
  <c r="N171" i="2"/>
  <c r="O170" i="2"/>
  <c r="N170" i="2"/>
  <c r="O169" i="2"/>
  <c r="N169" i="2"/>
  <c r="O167" i="2"/>
  <c r="N167" i="2"/>
  <c r="O166" i="2"/>
  <c r="N166" i="2"/>
  <c r="O165" i="2"/>
  <c r="N165" i="2"/>
  <c r="O164" i="2"/>
  <c r="N164" i="2"/>
  <c r="N163" i="2"/>
  <c r="O161" i="2"/>
  <c r="N161" i="2"/>
  <c r="O160" i="2"/>
  <c r="N160" i="2"/>
  <c r="O159" i="2"/>
  <c r="N159" i="2"/>
  <c r="O158" i="2"/>
  <c r="N158" i="2"/>
  <c r="O157" i="2"/>
  <c r="N157" i="2"/>
  <c r="O156" i="2"/>
  <c r="N156" i="2"/>
  <c r="O155" i="2"/>
  <c r="N155" i="2"/>
  <c r="O154" i="2"/>
  <c r="N154" i="2"/>
  <c r="O153" i="2"/>
  <c r="N153" i="2"/>
  <c r="O152" i="2"/>
  <c r="N152" i="2"/>
  <c r="N151" i="2"/>
  <c r="AB85" i="2" l="1"/>
  <c r="AB50" i="2"/>
  <c r="AH50" i="2"/>
  <c r="D151" i="2"/>
  <c r="B171" i="2"/>
  <c r="AG162" i="2"/>
  <c r="D163" i="2"/>
  <c r="AH162" i="2"/>
  <c r="B163" i="2"/>
  <c r="AF162" i="2"/>
  <c r="B173" i="2"/>
  <c r="D167" i="2"/>
  <c r="BC13" i="2" l="1"/>
  <c r="BD162" i="2"/>
  <c r="BE162" i="2"/>
  <c r="BF162" i="2"/>
  <c r="BD150" i="2"/>
  <c r="BE150" i="2"/>
  <c r="BF150" i="2"/>
  <c r="BD131" i="2"/>
  <c r="BE131" i="2"/>
  <c r="BF131" i="2"/>
  <c r="BD118" i="2"/>
  <c r="BE118" i="2"/>
  <c r="BF118" i="2"/>
  <c r="BD105" i="2"/>
  <c r="BE105" i="2"/>
  <c r="BF105" i="2"/>
  <c r="BD85" i="2"/>
  <c r="BE85" i="2"/>
  <c r="BF85" i="2"/>
  <c r="BD94" i="2"/>
  <c r="BE94" i="2"/>
  <c r="BF94" i="2"/>
  <c r="BD67" i="2"/>
  <c r="BE67" i="2"/>
  <c r="BF67" i="2"/>
  <c r="BD50" i="2"/>
  <c r="BE50" i="2"/>
  <c r="BF50" i="2"/>
  <c r="BD44" i="2"/>
  <c r="BE44" i="2"/>
  <c r="BF44" i="2"/>
  <c r="BD30" i="2"/>
  <c r="BE30" i="2"/>
  <c r="BF30" i="2"/>
  <c r="BD13" i="2"/>
  <c r="BE13" i="2"/>
  <c r="BF13" i="2"/>
  <c r="BD148" i="2" l="1"/>
  <c r="BD11" i="2" s="1"/>
  <c r="BD9" i="2" s="1"/>
  <c r="BF148" i="2"/>
  <c r="BF11" i="2" s="1"/>
  <c r="BF9" i="2" s="1"/>
  <c r="BE148" i="2"/>
  <c r="BE11" i="2" s="1"/>
  <c r="BE9" i="2" s="1"/>
  <c r="BL118" i="2"/>
  <c r="BL44" i="2" l="1"/>
  <c r="BL30" i="2"/>
  <c r="M162" i="2" l="1"/>
  <c r="K162" i="2"/>
  <c r="L162" i="2"/>
  <c r="K150" i="2"/>
  <c r="M150" i="2"/>
  <c r="L150" i="2"/>
  <c r="M131" i="2"/>
  <c r="L131" i="2"/>
  <c r="K131" i="2"/>
  <c r="M118" i="2"/>
  <c r="K118" i="2"/>
  <c r="L118" i="2"/>
  <c r="L105" i="2"/>
  <c r="M105" i="2"/>
  <c r="K105" i="2"/>
  <c r="M94" i="2"/>
  <c r="L94" i="2"/>
  <c r="K94" i="2"/>
  <c r="K85" i="2"/>
  <c r="M85" i="2"/>
  <c r="L85" i="2"/>
  <c r="M67" i="2"/>
  <c r="L67" i="2"/>
  <c r="K67" i="2"/>
  <c r="L50" i="2"/>
  <c r="M50" i="2"/>
  <c r="K50" i="2"/>
  <c r="L44" i="2"/>
  <c r="M44" i="2"/>
  <c r="K44" i="2"/>
  <c r="M30" i="2"/>
  <c r="L30" i="2"/>
  <c r="K30" i="2"/>
  <c r="K13" i="2"/>
  <c r="M13" i="2"/>
  <c r="L13" i="2"/>
  <c r="F13" i="2" s="1"/>
  <c r="BK94" i="2"/>
  <c r="BL94" i="2"/>
  <c r="BC150" i="2" l="1"/>
  <c r="BA94" i="2"/>
  <c r="BA131" i="2"/>
  <c r="BA67" i="2"/>
  <c r="BA85" i="2"/>
  <c r="BA105" i="2"/>
  <c r="BA50" i="2"/>
  <c r="BA118" i="2"/>
  <c r="BA150" i="2"/>
  <c r="BA148" i="2" s="1"/>
  <c r="BA44" i="2"/>
  <c r="BC162" i="2"/>
  <c r="BC44" i="2"/>
  <c r="BC30" i="2"/>
  <c r="BC118" i="2"/>
  <c r="BC131" i="2"/>
  <c r="BC105" i="2"/>
  <c r="BC85" i="2"/>
  <c r="BC67" i="2"/>
  <c r="BC50" i="2"/>
  <c r="BC94" i="2"/>
  <c r="BB162" i="2"/>
  <c r="BB148" i="2" s="1"/>
  <c r="BB11" i="2" s="1"/>
  <c r="L148" i="2"/>
  <c r="L11" i="2" s="1"/>
  <c r="BB105" i="2"/>
  <c r="BB85" i="2"/>
  <c r="BB67" i="2"/>
  <c r="BB44" i="2"/>
  <c r="BB131" i="2"/>
  <c r="BB50" i="2"/>
  <c r="BB118" i="2"/>
  <c r="BB94" i="2"/>
  <c r="K148" i="2"/>
  <c r="K11" i="2" s="1"/>
  <c r="M148" i="2"/>
  <c r="M11" i="2" s="1"/>
  <c r="M9" i="2" s="1"/>
  <c r="BB9" i="2" l="1"/>
  <c r="L9" i="2"/>
  <c r="BA11" i="2"/>
  <c r="BA9" i="2" s="1"/>
  <c r="K9" i="2"/>
  <c r="E9" i="2" s="1"/>
  <c r="E11" i="2"/>
  <c r="BC148" i="2"/>
  <c r="BC11" i="2" s="1"/>
  <c r="BC9" i="2" s="1"/>
  <c r="BL50" i="2" l="1"/>
  <c r="BK44" i="2"/>
  <c r="BK131" i="2" l="1"/>
  <c r="BK118" i="2"/>
  <c r="BK105" i="2"/>
  <c r="BK85" i="2"/>
  <c r="BK67" i="2"/>
  <c r="BH13" i="2" l="1"/>
  <c r="BH30" i="2"/>
  <c r="BH44" i="2"/>
  <c r="BH50" i="2"/>
  <c r="BH67" i="2"/>
  <c r="BH85" i="2"/>
  <c r="BH94" i="2"/>
  <c r="BH105" i="2"/>
  <c r="BH118" i="2"/>
  <c r="BH131" i="2"/>
  <c r="BH150" i="2"/>
  <c r="T162" i="2"/>
  <c r="D19" i="2" l="1"/>
  <c r="C22" i="2"/>
  <c r="D27" i="2"/>
  <c r="C31" i="2"/>
  <c r="D36" i="2"/>
  <c r="C39" i="2"/>
  <c r="D54" i="2"/>
  <c r="D71" i="2"/>
  <c r="C74" i="2"/>
  <c r="D79" i="2"/>
  <c r="C82" i="2"/>
  <c r="D106" i="2"/>
  <c r="C109" i="2"/>
  <c r="D114" i="2"/>
  <c r="C117" i="2"/>
  <c r="D123" i="2"/>
  <c r="C126" i="2"/>
  <c r="D132" i="2"/>
  <c r="C135" i="2"/>
  <c r="D140" i="2"/>
  <c r="C143" i="2"/>
  <c r="C154" i="2"/>
  <c r="B157" i="2"/>
  <c r="D159" i="2"/>
  <c r="B166" i="2"/>
  <c r="C171" i="2"/>
  <c r="C25" i="2"/>
  <c r="C34" i="2"/>
  <c r="D39" i="2"/>
  <c r="C42" i="2"/>
  <c r="C52" i="2"/>
  <c r="C69" i="2"/>
  <c r="D74" i="2"/>
  <c r="C77" i="2"/>
  <c r="D82" i="2"/>
  <c r="C95" i="2"/>
  <c r="C103" i="2"/>
  <c r="D109" i="2"/>
  <c r="C112" i="2"/>
  <c r="D117" i="2"/>
  <c r="C121" i="2"/>
  <c r="D126" i="2"/>
  <c r="C129" i="2"/>
  <c r="D135" i="2"/>
  <c r="C138" i="2"/>
  <c r="D143" i="2"/>
  <c r="C146" i="2"/>
  <c r="B152" i="2"/>
  <c r="D154" i="2"/>
  <c r="C157" i="2"/>
  <c r="B160" i="2"/>
  <c r="C166" i="2"/>
  <c r="B169" i="2"/>
  <c r="D171" i="2"/>
  <c r="C14" i="2"/>
  <c r="D17" i="2"/>
  <c r="C20" i="2"/>
  <c r="D25" i="2"/>
  <c r="C28" i="2"/>
  <c r="D34" i="2"/>
  <c r="C37" i="2"/>
  <c r="D42" i="2"/>
  <c r="D52" i="2"/>
  <c r="C55" i="2"/>
  <c r="D69" i="2"/>
  <c r="C72" i="2"/>
  <c r="D77" i="2"/>
  <c r="C80" i="2"/>
  <c r="D95" i="2"/>
  <c r="D103" i="2"/>
  <c r="C107" i="2"/>
  <c r="D112" i="2"/>
  <c r="C115" i="2"/>
  <c r="D121" i="2"/>
  <c r="C124" i="2"/>
  <c r="D129" i="2"/>
  <c r="C133" i="2"/>
  <c r="D138" i="2"/>
  <c r="C141" i="2"/>
  <c r="D146" i="2"/>
  <c r="C152" i="2"/>
  <c r="B155" i="2"/>
  <c r="D157" i="2"/>
  <c r="C160" i="2"/>
  <c r="B164" i="2"/>
  <c r="D166" i="2"/>
  <c r="C169" i="2"/>
  <c r="B172" i="2"/>
  <c r="D20" i="2"/>
  <c r="C23" i="2"/>
  <c r="D28" i="2"/>
  <c r="C32" i="2"/>
  <c r="D37" i="2"/>
  <c r="C40" i="2"/>
  <c r="D55" i="2"/>
  <c r="D72" i="2"/>
  <c r="C75" i="2"/>
  <c r="D80" i="2"/>
  <c r="C83" i="2"/>
  <c r="D98" i="2"/>
  <c r="D104" i="2"/>
  <c r="D107" i="2"/>
  <c r="C110" i="2"/>
  <c r="D115" i="2"/>
  <c r="C119" i="2"/>
  <c r="D124" i="2"/>
  <c r="C127" i="2"/>
  <c r="D133" i="2"/>
  <c r="C136" i="2"/>
  <c r="D141" i="2"/>
  <c r="C144" i="2"/>
  <c r="D152" i="2"/>
  <c r="C155" i="2"/>
  <c r="B158" i="2"/>
  <c r="D160" i="2"/>
  <c r="C164" i="2"/>
  <c r="B167" i="2"/>
  <c r="D169" i="2"/>
  <c r="D22" i="2"/>
  <c r="C18" i="2"/>
  <c r="D32" i="2"/>
  <c r="C35" i="2"/>
  <c r="D40" i="2"/>
  <c r="C43" i="2"/>
  <c r="C53" i="2"/>
  <c r="C70" i="2"/>
  <c r="D75" i="2"/>
  <c r="C78" i="2"/>
  <c r="D83" i="2"/>
  <c r="C96" i="2"/>
  <c r="D101" i="2"/>
  <c r="C104" i="2"/>
  <c r="D110" i="2"/>
  <c r="C113" i="2"/>
  <c r="D119" i="2"/>
  <c r="C122" i="2"/>
  <c r="D127" i="2"/>
  <c r="C130" i="2"/>
  <c r="D136" i="2"/>
  <c r="C139" i="2"/>
  <c r="D144" i="2"/>
  <c r="C147" i="2"/>
  <c r="B153" i="2"/>
  <c r="D155" i="2"/>
  <c r="C158" i="2"/>
  <c r="B161" i="2"/>
  <c r="D164" i="2"/>
  <c r="C167" i="2"/>
  <c r="B170" i="2"/>
  <c r="D172" i="2"/>
  <c r="C15" i="2"/>
  <c r="D23" i="2"/>
  <c r="D18" i="2"/>
  <c r="D26" i="2"/>
  <c r="C29" i="2"/>
  <c r="D35" i="2"/>
  <c r="C38" i="2"/>
  <c r="D43" i="2"/>
  <c r="D53" i="2"/>
  <c r="D70" i="2"/>
  <c r="C73" i="2"/>
  <c r="D78" i="2"/>
  <c r="C81" i="2"/>
  <c r="D96" i="2"/>
  <c r="C108" i="2"/>
  <c r="D113" i="2"/>
  <c r="C116" i="2"/>
  <c r="D122" i="2"/>
  <c r="C125" i="2"/>
  <c r="D130" i="2"/>
  <c r="C134" i="2"/>
  <c r="D139" i="2"/>
  <c r="C142" i="2"/>
  <c r="D147" i="2"/>
  <c r="C153" i="2"/>
  <c r="B156" i="2"/>
  <c r="D158" i="2"/>
  <c r="C161" i="2"/>
  <c r="B165" i="2"/>
  <c r="C170" i="2"/>
  <c r="C33" i="2"/>
  <c r="D38" i="2"/>
  <c r="C41" i="2"/>
  <c r="C51" i="2"/>
  <c r="C68" i="2"/>
  <c r="D73" i="2"/>
  <c r="C76" i="2"/>
  <c r="D81" i="2"/>
  <c r="C84" i="2"/>
  <c r="D99" i="2"/>
  <c r="C102" i="2"/>
  <c r="D108" i="2"/>
  <c r="C111" i="2"/>
  <c r="D116" i="2"/>
  <c r="D125" i="2"/>
  <c r="C128" i="2"/>
  <c r="D134" i="2"/>
  <c r="C137" i="2"/>
  <c r="D142" i="2"/>
  <c r="C145" i="2"/>
  <c r="B151" i="2"/>
  <c r="D153" i="2"/>
  <c r="C156" i="2"/>
  <c r="B159" i="2"/>
  <c r="D161" i="2"/>
  <c r="C165" i="2"/>
  <c r="D170" i="2"/>
  <c r="C17" i="2"/>
  <c r="D15" i="2"/>
  <c r="C26" i="2"/>
  <c r="C21" i="2"/>
  <c r="C16" i="2"/>
  <c r="D21" i="2"/>
  <c r="C24" i="2"/>
  <c r="D29" i="2"/>
  <c r="D16" i="2"/>
  <c r="C19" i="2"/>
  <c r="D24" i="2"/>
  <c r="C27" i="2"/>
  <c r="D33" i="2"/>
  <c r="C36" i="2"/>
  <c r="D41" i="2"/>
  <c r="D51" i="2"/>
  <c r="C54" i="2"/>
  <c r="D68" i="2"/>
  <c r="C71" i="2"/>
  <c r="D76" i="2"/>
  <c r="C79" i="2"/>
  <c r="D84" i="2"/>
  <c r="D102" i="2"/>
  <c r="C106" i="2"/>
  <c r="D111" i="2"/>
  <c r="C114" i="2"/>
  <c r="C123" i="2"/>
  <c r="D128" i="2"/>
  <c r="D137" i="2"/>
  <c r="C140" i="2"/>
  <c r="D145" i="2"/>
  <c r="C151" i="2"/>
  <c r="B154" i="2"/>
  <c r="D156" i="2"/>
  <c r="C159" i="2"/>
  <c r="D165" i="2"/>
  <c r="C47" i="2"/>
  <c r="D47" i="2"/>
  <c r="C93" i="2"/>
  <c r="C45" i="2"/>
  <c r="D93" i="2"/>
  <c r="D45" i="2"/>
  <c r="C48" i="2"/>
  <c r="D88" i="2"/>
  <c r="D91" i="2"/>
  <c r="D48" i="2"/>
  <c r="C46" i="2"/>
  <c r="D46" i="2"/>
  <c r="C49" i="2"/>
  <c r="D89" i="2"/>
  <c r="D49" i="2"/>
  <c r="D87" i="2"/>
  <c r="C101" i="2"/>
  <c r="D66" i="2"/>
  <c r="D62" i="2"/>
  <c r="D57" i="2"/>
  <c r="D60" i="2"/>
  <c r="D58" i="2"/>
  <c r="D59" i="2"/>
  <c r="D120" i="2"/>
  <c r="C120" i="2"/>
  <c r="D100" i="2"/>
  <c r="D97" i="2"/>
  <c r="C100" i="2"/>
  <c r="C99" i="2"/>
  <c r="C98" i="2"/>
  <c r="C97" i="2"/>
  <c r="D92" i="2"/>
  <c r="D90" i="2"/>
  <c r="D86" i="2"/>
  <c r="C86" i="2"/>
  <c r="C91" i="2"/>
  <c r="C89" i="2"/>
  <c r="C92" i="2"/>
  <c r="C87" i="2"/>
  <c r="C90" i="2"/>
  <c r="C88" i="2"/>
  <c r="D65" i="2"/>
  <c r="D64" i="2"/>
  <c r="D63" i="2"/>
  <c r="D61" i="2"/>
  <c r="D56" i="2"/>
  <c r="C57" i="2"/>
  <c r="C65" i="2"/>
  <c r="C60" i="2"/>
  <c r="C63" i="2"/>
  <c r="C62" i="2"/>
  <c r="C66" i="2"/>
  <c r="C56" i="2"/>
  <c r="C64" i="2"/>
  <c r="C58" i="2"/>
  <c r="C59" i="2"/>
  <c r="C163" i="2"/>
  <c r="D13" i="2" l="1"/>
  <c r="D30" i="2"/>
  <c r="B162" i="2"/>
  <c r="B150" i="2"/>
  <c r="C132" i="2"/>
  <c r="BI162" i="2"/>
  <c r="BH162" i="2"/>
  <c r="BH148" i="2" s="1"/>
  <c r="BH11" i="2" s="1"/>
  <c r="BH9" i="2" s="1"/>
  <c r="BG162" i="2"/>
  <c r="BI150" i="2"/>
  <c r="BG150" i="2"/>
  <c r="BI131" i="2"/>
  <c r="BG131" i="2"/>
  <c r="BI118" i="2"/>
  <c r="BG118" i="2"/>
  <c r="BI105" i="2"/>
  <c r="BG105" i="2"/>
  <c r="BI94" i="2"/>
  <c r="BG94" i="2"/>
  <c r="BI85" i="2"/>
  <c r="BG85" i="2"/>
  <c r="BI67" i="2"/>
  <c r="BG67" i="2"/>
  <c r="BI50" i="2"/>
  <c r="BG50" i="2"/>
  <c r="BI44" i="2"/>
  <c r="BG44" i="2"/>
  <c r="BI30" i="2"/>
  <c r="BG30" i="2"/>
  <c r="BI13" i="2"/>
  <c r="BG13" i="2"/>
  <c r="BI148" i="2" l="1"/>
  <c r="BG148" i="2"/>
  <c r="BG11" i="2" l="1"/>
  <c r="BG9" i="2" s="1"/>
  <c r="BI11" i="2"/>
  <c r="BI9" i="2" s="1"/>
  <c r="O44" i="2"/>
  <c r="N118" i="2"/>
  <c r="O118" i="2"/>
  <c r="N131" i="2"/>
  <c r="P44" i="2"/>
  <c r="N44" i="2"/>
  <c r="BJ13" i="2" l="1"/>
  <c r="BJ30" i="2"/>
  <c r="O162" i="2" l="1"/>
  <c r="O150" i="2"/>
  <c r="N162" i="2"/>
  <c r="O148" i="2" l="1"/>
  <c r="BL131" i="2"/>
  <c r="BL105" i="2"/>
  <c r="BL85" i="2"/>
  <c r="BL67" i="2"/>
  <c r="BL13" i="2"/>
  <c r="O105" i="2" l="1"/>
  <c r="O131" i="2"/>
  <c r="N13" i="2"/>
  <c r="N67" i="2"/>
  <c r="O67" i="2"/>
  <c r="P30" i="2"/>
  <c r="N85" i="2"/>
  <c r="O85" i="2"/>
  <c r="O94" i="2"/>
  <c r="N30" i="2"/>
  <c r="O50" i="2"/>
  <c r="O30" i="2"/>
  <c r="AD162" i="2" l="1"/>
  <c r="AD150" i="2"/>
  <c r="AC162" i="2"/>
  <c r="AC150" i="2"/>
  <c r="AD148" i="2" l="1"/>
  <c r="AE13" i="2" l="1"/>
  <c r="AI13" i="2"/>
  <c r="AJ13" i="2"/>
  <c r="AK13" i="2"/>
  <c r="AI30" i="2"/>
  <c r="AJ30" i="2"/>
  <c r="AK30" i="2"/>
  <c r="AI44" i="2"/>
  <c r="AJ44" i="2"/>
  <c r="AK44" i="2"/>
  <c r="AI50" i="2"/>
  <c r="AJ50" i="2"/>
  <c r="AK50" i="2"/>
  <c r="AI67" i="2"/>
  <c r="AJ67" i="2"/>
  <c r="AK67" i="2"/>
  <c r="AI85" i="2"/>
  <c r="AJ85" i="2"/>
  <c r="AK85" i="2"/>
  <c r="AI94" i="2"/>
  <c r="AJ94" i="2"/>
  <c r="AK94" i="2"/>
  <c r="AI105" i="2"/>
  <c r="AJ105" i="2"/>
  <c r="AK105" i="2"/>
  <c r="AI118" i="2"/>
  <c r="AJ118" i="2"/>
  <c r="AK118" i="2"/>
  <c r="AI131" i="2"/>
  <c r="AJ131" i="2"/>
  <c r="AK131" i="2"/>
  <c r="AI150" i="2"/>
  <c r="AJ150" i="2"/>
  <c r="AK150" i="2"/>
  <c r="AI162" i="2"/>
  <c r="AJ162" i="2"/>
  <c r="AK162" i="2"/>
  <c r="AH44" i="2" l="1"/>
  <c r="AH105" i="2"/>
  <c r="AF44" i="2"/>
  <c r="AG13" i="2"/>
  <c r="AG44" i="2"/>
  <c r="AH67" i="2"/>
  <c r="AH118" i="2"/>
  <c r="AG131" i="2"/>
  <c r="AF13" i="2"/>
  <c r="AF50" i="2"/>
  <c r="AG94" i="2"/>
  <c r="AG118" i="2"/>
  <c r="AG30" i="2"/>
  <c r="AG50" i="2"/>
  <c r="AH131" i="2"/>
  <c r="AF30" i="2"/>
  <c r="AF94" i="2"/>
  <c r="AH30" i="2"/>
  <c r="AG67" i="2"/>
  <c r="AG85" i="2"/>
  <c r="AJ148" i="2"/>
  <c r="AJ11" i="2" s="1"/>
  <c r="AJ9" i="2" s="1"/>
  <c r="AH85" i="2"/>
  <c r="AH94" i="2"/>
  <c r="AG105" i="2"/>
  <c r="AF105" i="2"/>
  <c r="AG150" i="2"/>
  <c r="AG148" i="2" s="1"/>
  <c r="AH150" i="2"/>
  <c r="AF118" i="2"/>
  <c r="AF85" i="2"/>
  <c r="AH13" i="2"/>
  <c r="AI148" i="2"/>
  <c r="AI11" i="2" s="1"/>
  <c r="AI9" i="2" s="1"/>
  <c r="AK148" i="2"/>
  <c r="AK11" i="2" s="1"/>
  <c r="AK9" i="2" s="1"/>
  <c r="AG11" i="2" l="1"/>
  <c r="AF148" i="2"/>
  <c r="AH148" i="2"/>
  <c r="AH11" i="2" s="1"/>
  <c r="AH9" i="2" s="1"/>
  <c r="AG9" i="2" l="1"/>
  <c r="BJ162" i="2"/>
  <c r="BK162" i="2"/>
  <c r="BL162" i="2"/>
  <c r="BJ150" i="2"/>
  <c r="BK150" i="2"/>
  <c r="BL150" i="2"/>
  <c r="BJ131" i="2"/>
  <c r="BJ118" i="2"/>
  <c r="BJ105" i="2"/>
  <c r="BJ94" i="2"/>
  <c r="BJ85" i="2"/>
  <c r="BJ67" i="2"/>
  <c r="BJ50" i="2"/>
  <c r="BJ44" i="2"/>
  <c r="BJ148" i="2" l="1"/>
  <c r="BJ11" i="2" s="1"/>
  <c r="BJ9" i="2" s="1"/>
  <c r="BK148" i="2"/>
  <c r="BL148" i="2"/>
  <c r="BL11" i="2" s="1"/>
  <c r="BL9" i="2" s="1"/>
  <c r="BK11" i="2" l="1"/>
  <c r="BK9" i="2" s="1"/>
  <c r="O13" i="2"/>
  <c r="T13" i="2"/>
  <c r="U13" i="2"/>
  <c r="V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AC13" i="2"/>
  <c r="AD13" i="2"/>
  <c r="H13" i="2"/>
  <c r="E13" i="2" s="1"/>
  <c r="J13" i="2"/>
  <c r="G13" i="2" s="1"/>
  <c r="Q13" i="2"/>
  <c r="O11" i="2" l="1"/>
  <c r="O9" i="2" s="1"/>
  <c r="P13" i="2"/>
  <c r="P11" i="2" s="1"/>
  <c r="P9" i="2" s="1"/>
  <c r="N150" i="2"/>
  <c r="N148" i="2" s="1"/>
  <c r="D162" i="2" l="1"/>
  <c r="C162" i="2"/>
  <c r="C150" i="2"/>
  <c r="D150" i="2"/>
  <c r="C131" i="2"/>
  <c r="B44" i="2"/>
  <c r="B30" i="2"/>
  <c r="B85" i="2"/>
  <c r="B131" i="2"/>
  <c r="B94" i="2"/>
  <c r="B118" i="2"/>
  <c r="B50" i="2"/>
  <c r="B105" i="2"/>
  <c r="AE150" i="2"/>
  <c r="AE162" i="2"/>
  <c r="AE148" i="2" l="1"/>
  <c r="C148" i="2"/>
  <c r="D148" i="2"/>
  <c r="B148" i="2"/>
  <c r="U150" i="2"/>
  <c r="V150" i="2"/>
  <c r="R162" i="2"/>
  <c r="S162" i="2"/>
  <c r="AL162" i="2"/>
  <c r="AM162" i="2"/>
  <c r="AN162" i="2"/>
  <c r="AO162" i="2"/>
  <c r="AP162" i="2"/>
  <c r="AQ162" i="2"/>
  <c r="AR162" i="2"/>
  <c r="AS162" i="2"/>
  <c r="AT162" i="2"/>
  <c r="AU162" i="2"/>
  <c r="AV162" i="2"/>
  <c r="AX162" i="2"/>
  <c r="AY162" i="2"/>
  <c r="AZ162" i="2"/>
  <c r="H162" i="2"/>
  <c r="E162" i="2" s="1"/>
  <c r="I162" i="2"/>
  <c r="F162" i="2" s="1"/>
  <c r="J162" i="2"/>
  <c r="G162" i="2" s="1"/>
  <c r="Q162" i="2"/>
  <c r="R150" i="2"/>
  <c r="S150" i="2"/>
  <c r="T150" i="2"/>
  <c r="AL150" i="2"/>
  <c r="AM150" i="2"/>
  <c r="AN150" i="2"/>
  <c r="AO150" i="2"/>
  <c r="AP150" i="2"/>
  <c r="AQ150" i="2"/>
  <c r="AR150" i="2"/>
  <c r="AS150" i="2"/>
  <c r="AT150" i="2"/>
  <c r="AU150" i="2"/>
  <c r="AV150" i="2"/>
  <c r="AW150" i="2"/>
  <c r="AX150" i="2"/>
  <c r="AY150" i="2"/>
  <c r="AZ150" i="2"/>
  <c r="H150" i="2"/>
  <c r="E150" i="2" s="1"/>
  <c r="I150" i="2"/>
  <c r="F150" i="2" s="1"/>
  <c r="J150" i="2"/>
  <c r="G150" i="2" s="1"/>
  <c r="Q150" i="2"/>
  <c r="S148" i="2" l="1"/>
  <c r="Q148" i="2" l="1"/>
  <c r="T148" i="2"/>
  <c r="AL148" i="2"/>
  <c r="AO148" i="2"/>
  <c r="AR148" i="2"/>
  <c r="AU148" i="2"/>
  <c r="AX148" i="2"/>
  <c r="AC148" i="2"/>
  <c r="H148" i="2"/>
  <c r="E148" i="2" s="1"/>
  <c r="I148" i="2"/>
  <c r="F148" i="2" s="1"/>
  <c r="P131" i="2"/>
  <c r="Q131" i="2"/>
  <c r="R131" i="2"/>
  <c r="S131" i="2"/>
  <c r="T131" i="2"/>
  <c r="U131" i="2"/>
  <c r="V131" i="2"/>
  <c r="AL131" i="2"/>
  <c r="AM131" i="2"/>
  <c r="AN131" i="2"/>
  <c r="AO131" i="2"/>
  <c r="AP131" i="2"/>
  <c r="AQ131" i="2"/>
  <c r="AR131" i="2"/>
  <c r="AS131" i="2"/>
  <c r="AT131" i="2"/>
  <c r="AU131" i="2"/>
  <c r="AV131" i="2"/>
  <c r="AW131" i="2"/>
  <c r="AX131" i="2"/>
  <c r="AY131" i="2"/>
  <c r="AZ131" i="2"/>
  <c r="AC131" i="2"/>
  <c r="AD131" i="2"/>
  <c r="AE131" i="2"/>
  <c r="H131" i="2"/>
  <c r="E131" i="2" s="1"/>
  <c r="I131" i="2"/>
  <c r="F131" i="2" s="1"/>
  <c r="J131" i="2"/>
  <c r="G131" i="2" s="1"/>
  <c r="P118" i="2"/>
  <c r="Q118" i="2"/>
  <c r="R118" i="2"/>
  <c r="S118" i="2"/>
  <c r="T118" i="2"/>
  <c r="U118" i="2"/>
  <c r="V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AC118" i="2"/>
  <c r="AD118" i="2"/>
  <c r="AE118" i="2"/>
  <c r="H118" i="2"/>
  <c r="E118" i="2" s="1"/>
  <c r="I118" i="2"/>
  <c r="F118" i="2" s="1"/>
  <c r="J118" i="2"/>
  <c r="G118" i="2" s="1"/>
  <c r="N105" i="2"/>
  <c r="P105" i="2"/>
  <c r="Q105" i="2"/>
  <c r="R105" i="2"/>
  <c r="S105" i="2"/>
  <c r="T105" i="2"/>
  <c r="U105" i="2"/>
  <c r="V105" i="2"/>
  <c r="AL105" i="2"/>
  <c r="AM105" i="2"/>
  <c r="AN105" i="2"/>
  <c r="AO105" i="2"/>
  <c r="AP105" i="2"/>
  <c r="AQ105" i="2"/>
  <c r="AR105" i="2"/>
  <c r="AS105" i="2"/>
  <c r="AT105" i="2"/>
  <c r="AU105" i="2"/>
  <c r="AV105" i="2"/>
  <c r="AW105" i="2"/>
  <c r="AX105" i="2"/>
  <c r="AY105" i="2"/>
  <c r="AZ105" i="2"/>
  <c r="AC105" i="2"/>
  <c r="AD105" i="2"/>
  <c r="AE105" i="2"/>
  <c r="H105" i="2"/>
  <c r="E105" i="2" s="1"/>
  <c r="I105" i="2"/>
  <c r="F105" i="2" s="1"/>
  <c r="J105" i="2"/>
  <c r="G105" i="2" s="1"/>
  <c r="N94" i="2"/>
  <c r="P94" i="2"/>
  <c r="Q94" i="2"/>
  <c r="R94" i="2"/>
  <c r="S94" i="2"/>
  <c r="T94" i="2"/>
  <c r="U94" i="2"/>
  <c r="V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AC94" i="2"/>
  <c r="AD94" i="2"/>
  <c r="AE94" i="2"/>
  <c r="H94" i="2"/>
  <c r="E94" i="2" s="1"/>
  <c r="I94" i="2"/>
  <c r="F94" i="2" s="1"/>
  <c r="J94" i="2"/>
  <c r="G94" i="2" s="1"/>
  <c r="P85" i="2"/>
  <c r="Q85" i="2"/>
  <c r="R85" i="2"/>
  <c r="S85" i="2"/>
  <c r="T85" i="2"/>
  <c r="U85" i="2"/>
  <c r="V85" i="2"/>
  <c r="AL85" i="2"/>
  <c r="AM85" i="2"/>
  <c r="AN85" i="2"/>
  <c r="AO85" i="2"/>
  <c r="AP85" i="2"/>
  <c r="AQ85" i="2"/>
  <c r="AR85" i="2"/>
  <c r="AS85" i="2"/>
  <c r="AT85" i="2"/>
  <c r="AU85" i="2"/>
  <c r="AV85" i="2"/>
  <c r="AW85" i="2"/>
  <c r="AX85" i="2"/>
  <c r="AY85" i="2"/>
  <c r="AZ85" i="2"/>
  <c r="AC85" i="2"/>
  <c r="AD85" i="2"/>
  <c r="AE85" i="2"/>
  <c r="H85" i="2"/>
  <c r="E85" i="2" s="1"/>
  <c r="I85" i="2"/>
  <c r="F85" i="2" s="1"/>
  <c r="J85" i="2"/>
  <c r="G85" i="2" s="1"/>
  <c r="P67" i="2"/>
  <c r="Q67" i="2"/>
  <c r="R67" i="2"/>
  <c r="S67" i="2"/>
  <c r="T67" i="2"/>
  <c r="U67" i="2"/>
  <c r="V67" i="2"/>
  <c r="AL67" i="2"/>
  <c r="AM67" i="2"/>
  <c r="AN67" i="2"/>
  <c r="AO67" i="2"/>
  <c r="AP67" i="2"/>
  <c r="AQ67" i="2"/>
  <c r="AR67" i="2"/>
  <c r="AS67" i="2"/>
  <c r="AT67" i="2"/>
  <c r="AU67" i="2"/>
  <c r="AV67" i="2"/>
  <c r="AW67" i="2"/>
  <c r="AX67" i="2"/>
  <c r="AY67" i="2"/>
  <c r="AZ67" i="2"/>
  <c r="AC67" i="2"/>
  <c r="AD67" i="2"/>
  <c r="AE67" i="2"/>
  <c r="H67" i="2"/>
  <c r="E67" i="2" s="1"/>
  <c r="I67" i="2"/>
  <c r="F67" i="2" s="1"/>
  <c r="J67" i="2"/>
  <c r="G67" i="2" s="1"/>
  <c r="N50" i="2"/>
  <c r="P50" i="2"/>
  <c r="Q50" i="2"/>
  <c r="R50" i="2"/>
  <c r="S50" i="2"/>
  <c r="T50" i="2"/>
  <c r="U50" i="2"/>
  <c r="V50" i="2"/>
  <c r="AL50" i="2"/>
  <c r="AM50" i="2"/>
  <c r="AN50" i="2"/>
  <c r="AO50" i="2"/>
  <c r="AP50" i="2"/>
  <c r="AQ50" i="2"/>
  <c r="AR50" i="2"/>
  <c r="AS50" i="2"/>
  <c r="AT50" i="2"/>
  <c r="AU50" i="2"/>
  <c r="AV50" i="2"/>
  <c r="AW50" i="2"/>
  <c r="AX50" i="2"/>
  <c r="AY50" i="2"/>
  <c r="AZ50" i="2"/>
  <c r="AC50" i="2"/>
  <c r="AD50" i="2"/>
  <c r="AE50" i="2"/>
  <c r="H50" i="2"/>
  <c r="E50" i="2" s="1"/>
  <c r="I50" i="2"/>
  <c r="F50" i="2" s="1"/>
  <c r="J50" i="2"/>
  <c r="G50" i="2" s="1"/>
  <c r="Q44" i="2"/>
  <c r="R44" i="2"/>
  <c r="S44" i="2"/>
  <c r="T44" i="2"/>
  <c r="U44" i="2"/>
  <c r="V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AC44" i="2"/>
  <c r="AD44" i="2"/>
  <c r="AE44" i="2"/>
  <c r="H44" i="2"/>
  <c r="E44" i="2" s="1"/>
  <c r="I44" i="2"/>
  <c r="F44" i="2" s="1"/>
  <c r="J44" i="2"/>
  <c r="G44" i="2" s="1"/>
  <c r="Q30" i="2"/>
  <c r="R30" i="2"/>
  <c r="S30" i="2"/>
  <c r="T30" i="2"/>
  <c r="U30" i="2"/>
  <c r="V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AC30" i="2"/>
  <c r="AD30" i="2"/>
  <c r="AE30" i="2"/>
  <c r="H30" i="2"/>
  <c r="E30" i="2" s="1"/>
  <c r="I30" i="2"/>
  <c r="F30" i="2" s="1"/>
  <c r="J30" i="2"/>
  <c r="G30" i="2" s="1"/>
  <c r="I11" i="2" l="1"/>
  <c r="N11" i="2"/>
  <c r="N9" i="2" s="1"/>
  <c r="AC11" i="2"/>
  <c r="AR11" i="2"/>
  <c r="AR9" i="2" s="1"/>
  <c r="Q11" i="2"/>
  <c r="Q9" i="2" s="1"/>
  <c r="AX11" i="2"/>
  <c r="AX9" i="2" s="1"/>
  <c r="T11" i="2"/>
  <c r="T9" i="2" s="1"/>
  <c r="AO11" i="2"/>
  <c r="AO9" i="2" s="1"/>
  <c r="AU11" i="2"/>
  <c r="AU9" i="2" s="1"/>
  <c r="AL11" i="2"/>
  <c r="AL9" i="2" s="1"/>
  <c r="AC9" i="2" l="1"/>
  <c r="I9" i="2"/>
  <c r="F9" i="2" s="1"/>
  <c r="F11" i="2"/>
  <c r="J148" i="2"/>
  <c r="G148" i="2" s="1"/>
  <c r="AZ148" i="2"/>
  <c r="AY148" i="2"/>
  <c r="AY11" i="2" s="1"/>
  <c r="AY9" i="2" s="1"/>
  <c r="AW148" i="2"/>
  <c r="AW11" i="2" s="1"/>
  <c r="AW9" i="2" s="1"/>
  <c r="AV148" i="2"/>
  <c r="AV11" i="2" s="1"/>
  <c r="AV9" i="2" s="1"/>
  <c r="AT148" i="2"/>
  <c r="AS148" i="2"/>
  <c r="AQ148" i="2"/>
  <c r="AP148" i="2"/>
  <c r="AN148" i="2"/>
  <c r="AN11" i="2" s="1"/>
  <c r="AN9" i="2" s="1"/>
  <c r="AM148" i="2"/>
  <c r="V148" i="2"/>
  <c r="U148" i="2"/>
  <c r="R148" i="2"/>
  <c r="S13" i="2"/>
  <c r="R13" i="2"/>
  <c r="R11" i="2" l="1"/>
  <c r="R9" i="2" s="1"/>
  <c r="AM11" i="2"/>
  <c r="AM9" i="2" s="1"/>
  <c r="AE11" i="2"/>
  <c r="AD11" i="2"/>
  <c r="AA11" i="2" s="1"/>
  <c r="AA9" i="2" s="1"/>
  <c r="C13" i="2"/>
  <c r="D131" i="2"/>
  <c r="D105" i="2"/>
  <c r="AQ11" i="2"/>
  <c r="AQ9" i="2" s="1"/>
  <c r="J11" i="2"/>
  <c r="AP11" i="2"/>
  <c r="AP9" i="2" s="1"/>
  <c r="U11" i="2"/>
  <c r="U9" i="2" s="1"/>
  <c r="V11" i="2"/>
  <c r="V9" i="2" s="1"/>
  <c r="S11" i="2"/>
  <c r="S9" i="2" s="1"/>
  <c r="AS11" i="2"/>
  <c r="AS9" i="2" s="1"/>
  <c r="AT11" i="2"/>
  <c r="AT9" i="2" s="1"/>
  <c r="AZ11" i="2"/>
  <c r="AZ9" i="2" s="1"/>
  <c r="D85" i="2"/>
  <c r="D118" i="2"/>
  <c r="D94" i="2"/>
  <c r="C44" i="2"/>
  <c r="C50" i="2"/>
  <c r="C94" i="2"/>
  <c r="C105" i="2"/>
  <c r="C85" i="2"/>
  <c r="C30" i="2"/>
  <c r="C67" i="2"/>
  <c r="C118" i="2"/>
  <c r="AE9" i="2" l="1"/>
  <c r="AB11" i="2"/>
  <c r="AB9" i="2" s="1"/>
  <c r="C11" i="2"/>
  <c r="J9" i="2"/>
  <c r="G9" i="2" s="1"/>
  <c r="G11" i="2"/>
  <c r="AD9" i="2"/>
  <c r="C9" i="2" l="1"/>
  <c r="D67" i="2"/>
  <c r="D50" i="2" l="1"/>
  <c r="D44" i="2" l="1"/>
  <c r="D11" i="2" s="1"/>
  <c r="D9" i="2" l="1"/>
  <c r="AF67" i="2"/>
  <c r="AF11" i="2" s="1"/>
  <c r="AF9" i="2" l="1"/>
  <c r="Z11" i="2"/>
  <c r="Z9" i="2" s="1"/>
  <c r="B67" i="2"/>
  <c r="B11" i="2" s="1"/>
  <c r="B9" i="2" s="1"/>
</calcChain>
</file>

<file path=xl/sharedStrings.xml><?xml version="1.0" encoding="utf-8"?>
<sst xmlns="http://schemas.openxmlformats.org/spreadsheetml/2006/main" count="279" uniqueCount="198">
  <si>
    <t>Уточненный план на год</t>
  </si>
  <si>
    <t>Исполнено с начала года</t>
  </si>
  <si>
    <t>Муниципальные образования Западного административного округа - всего</t>
  </si>
  <si>
    <t>Внуково</t>
  </si>
  <si>
    <t>Дорогомилово</t>
  </si>
  <si>
    <t>Крылатское</t>
  </si>
  <si>
    <t>Кунцево</t>
  </si>
  <si>
    <t>Можайский</t>
  </si>
  <si>
    <t>Ново-Переделкино</t>
  </si>
  <si>
    <t>Очаково-Матвеевское</t>
  </si>
  <si>
    <t>Проспект Вернадского</t>
  </si>
  <si>
    <t>Раменки</t>
  </si>
  <si>
    <t>Солнцево</t>
  </si>
  <si>
    <t>Тропарево-Никулино</t>
  </si>
  <si>
    <t>Филёвский парк</t>
  </si>
  <si>
    <t>Фили-Давыдково</t>
  </si>
  <si>
    <t>Муниципальные образования Зеленоградского административного округа - всего</t>
  </si>
  <si>
    <t>Крюково</t>
  </si>
  <si>
    <t>Матушкино</t>
  </si>
  <si>
    <t>Савелки</t>
  </si>
  <si>
    <t>Силино</t>
  </si>
  <si>
    <t>Старое Крюково</t>
  </si>
  <si>
    <t>Муниципальные образования Северо-Западного административного округа - всего</t>
  </si>
  <si>
    <t>Куркино</t>
  </si>
  <si>
    <t>Митино</t>
  </si>
  <si>
    <t>Покровское-Стрешнево</t>
  </si>
  <si>
    <t>Северное Тушино</t>
  </si>
  <si>
    <t>Строгино</t>
  </si>
  <si>
    <t>Хорошево-Мневники</t>
  </si>
  <si>
    <t>Щукино</t>
  </si>
  <si>
    <t>Южное Тушино</t>
  </si>
  <si>
    <t>Муниципальные образования Северного административного округа - всего</t>
  </si>
  <si>
    <t>Аэропорт</t>
  </si>
  <si>
    <t>Беговой</t>
  </si>
  <si>
    <t>Бескудниковский</t>
  </si>
  <si>
    <t>Войковский</t>
  </si>
  <si>
    <t>Восточное Дегунино</t>
  </si>
  <si>
    <t>Головинский</t>
  </si>
  <si>
    <t>Дмитровский</t>
  </si>
  <si>
    <t>Западное Дегунино</t>
  </si>
  <si>
    <t>Коптево</t>
  </si>
  <si>
    <t>Левобережный</t>
  </si>
  <si>
    <t>Савеловский</t>
  </si>
  <si>
    <t>Сокол</t>
  </si>
  <si>
    <t>Тимирязевский</t>
  </si>
  <si>
    <t>Ховрино</t>
  </si>
  <si>
    <t>Хорошевский</t>
  </si>
  <si>
    <t>Муниципальные образования Северо-Восточного административного округа - всего</t>
  </si>
  <si>
    <t>Алексеевский</t>
  </si>
  <si>
    <t>Алтуфьевский</t>
  </si>
  <si>
    <t>Бабушкинский</t>
  </si>
  <si>
    <t>Бибирево</t>
  </si>
  <si>
    <t>Бутырский</t>
  </si>
  <si>
    <t>Лианозово</t>
  </si>
  <si>
    <t>Лосиноостровский</t>
  </si>
  <si>
    <t>Марфино</t>
  </si>
  <si>
    <t>Марьина роща</t>
  </si>
  <si>
    <t>Останкинский</t>
  </si>
  <si>
    <t>Отрадное</t>
  </si>
  <si>
    <t>Ростокино</t>
  </si>
  <si>
    <t>Свиблово</t>
  </si>
  <si>
    <t>Северный</t>
  </si>
  <si>
    <t>Северное Медведково</t>
  </si>
  <si>
    <t>Южное Медведково</t>
  </si>
  <si>
    <t>Ярославский</t>
  </si>
  <si>
    <t>Муниципальные образования Восточного административного округа - всего</t>
  </si>
  <si>
    <t>Богородское</t>
  </si>
  <si>
    <t>Вешняки</t>
  </si>
  <si>
    <t>Восточный</t>
  </si>
  <si>
    <t>Восточное Измайлово</t>
  </si>
  <si>
    <t>Гольяново</t>
  </si>
  <si>
    <t>Ивановское</t>
  </si>
  <si>
    <t>Измайлово</t>
  </si>
  <si>
    <t>Косино-Ухтомский</t>
  </si>
  <si>
    <t>Метрогородок</t>
  </si>
  <si>
    <t>Новогиреево</t>
  </si>
  <si>
    <t>Новокосино</t>
  </si>
  <si>
    <t>Перово</t>
  </si>
  <si>
    <t>Преображенское</t>
  </si>
  <si>
    <t>Северное Измайлово</t>
  </si>
  <si>
    <t>Соколиная гора</t>
  </si>
  <si>
    <t>Сокольники</t>
  </si>
  <si>
    <t>Муниципальные образования Юго-Восточного административного округа - всего</t>
  </si>
  <si>
    <t>Выхино-Жулебино</t>
  </si>
  <si>
    <t>Капотня</t>
  </si>
  <si>
    <t>Кузьминки</t>
  </si>
  <si>
    <t>Лефортово</t>
  </si>
  <si>
    <t>Люблино</t>
  </si>
  <si>
    <t>Марьино</t>
  </si>
  <si>
    <t>Некрасовка</t>
  </si>
  <si>
    <t>Нижегородский</t>
  </si>
  <si>
    <t>Печатники</t>
  </si>
  <si>
    <t>Рязанский</t>
  </si>
  <si>
    <t>Текстильщики</t>
  </si>
  <si>
    <t>Южнопортовый</t>
  </si>
  <si>
    <t>Муниципальные образования Юго-Западного административного округа - всего</t>
  </si>
  <si>
    <t>Академический</t>
  </si>
  <si>
    <t>Гагаринский</t>
  </si>
  <si>
    <t>Зюзино</t>
  </si>
  <si>
    <t>Коньково</t>
  </si>
  <si>
    <t>Котловка</t>
  </si>
  <si>
    <t>Ломоносовский</t>
  </si>
  <si>
    <t>Обручевский</t>
  </si>
  <si>
    <t>Северное Бутово</t>
  </si>
  <si>
    <t>Теплый Стан</t>
  </si>
  <si>
    <t>Черемушки</t>
  </si>
  <si>
    <t>Южное Бутово</t>
  </si>
  <si>
    <t>Ясенево</t>
  </si>
  <si>
    <t>Муниципальные образования Южного административного округа - всего</t>
  </si>
  <si>
    <t>Бирюлево Восточное</t>
  </si>
  <si>
    <t>Бирюлево Западное</t>
  </si>
  <si>
    <t>Братеево</t>
  </si>
  <si>
    <t>Даниловский</t>
  </si>
  <si>
    <t>Донской</t>
  </si>
  <si>
    <t>Зябликово</t>
  </si>
  <si>
    <t>Москворечье-Сабурово</t>
  </si>
  <si>
    <t>Нагатино-Садовники</t>
  </si>
  <si>
    <t>Нагатинский затон</t>
  </si>
  <si>
    <t>Нагорный</t>
  </si>
  <si>
    <t>Орехово-Борисово Северное</t>
  </si>
  <si>
    <t>Орехово-Борисово Южное</t>
  </si>
  <si>
    <t>Царицыно</t>
  </si>
  <si>
    <t>Чертаново Северное</t>
  </si>
  <si>
    <t>Чертаново Центральное</t>
  </si>
  <si>
    <t>Чертаново Южное</t>
  </si>
  <si>
    <t>Муниципальные образования Центрального административного округа - всего</t>
  </si>
  <si>
    <t>Арбат</t>
  </si>
  <si>
    <t>Басманный</t>
  </si>
  <si>
    <t>Замоскворечье</t>
  </si>
  <si>
    <t>Красносельский</t>
  </si>
  <si>
    <t>Мещанский</t>
  </si>
  <si>
    <t>Таганский</t>
  </si>
  <si>
    <t>Тверской</t>
  </si>
  <si>
    <t>Хамовники</t>
  </si>
  <si>
    <t>Якиманка</t>
  </si>
  <si>
    <t>Муниципальные образования ТиНАО - всего</t>
  </si>
  <si>
    <t>в том числе:</t>
  </si>
  <si>
    <t>Муниципальные образования Новомосковского административного округа</t>
  </si>
  <si>
    <t>Щербинка</t>
  </si>
  <si>
    <t>Внуковское</t>
  </si>
  <si>
    <t>Воскресенское</t>
  </si>
  <si>
    <t>Десеновское</t>
  </si>
  <si>
    <t>Кокошкино</t>
  </si>
  <si>
    <t>Марушкинское</t>
  </si>
  <si>
    <t>Московский</t>
  </si>
  <si>
    <t>"Мосрентген"</t>
  </si>
  <si>
    <t>Рязановское</t>
  </si>
  <si>
    <t>Сосенское</t>
  </si>
  <si>
    <t>Филимонковское</t>
  </si>
  <si>
    <t xml:space="preserve">Муниципальные образования Троицкого административного округа </t>
  </si>
  <si>
    <t>Троицк</t>
  </si>
  <si>
    <t>Вороновское</t>
  </si>
  <si>
    <t>Кленовское</t>
  </si>
  <si>
    <t>Краснопахорское</t>
  </si>
  <si>
    <t>Михайлово-Ярцевское</t>
  </si>
  <si>
    <t>Новофедоровское</t>
  </si>
  <si>
    <t>Первомайское</t>
  </si>
  <si>
    <t>Роговское</t>
  </si>
  <si>
    <t>Щаповское</t>
  </si>
  <si>
    <t>ВСЕГО МБТ</t>
  </si>
  <si>
    <t>Уточненный план  
на год</t>
  </si>
  <si>
    <t>Исполнено 
с начала года</t>
  </si>
  <si>
    <t>Молжаниновский</t>
  </si>
  <si>
    <t>Пресненский</t>
  </si>
  <si>
    <t>из них</t>
  </si>
  <si>
    <t>х</t>
  </si>
  <si>
    <t>1. Всего МБТ</t>
  </si>
  <si>
    <t>1.1. Распределено по ВМО</t>
  </si>
  <si>
    <t>Наименование административного округа города Москвы/внутригородского муниципального образования в городе Москве</t>
  </si>
  <si>
    <t>1.2. Нераспределенный по ВМО объем МБТ</t>
  </si>
  <si>
    <t>ИТОГО СУБСИДИЙ НА СОФИНАНСИРОВАНИЕ РАСХОДНЫХ ОБЯЗАТЕЛЬСТВ ВМО</t>
  </si>
  <si>
    <t xml:space="preserve">ИТОГО ИНЫХ МЕЖБЮДЖЕТНЫХ ТРАНСФЕРТОВ
</t>
  </si>
  <si>
    <t>Межбюджетные трансферты бюджетам муниципальных округов  в целях повышения эффективности осуществления советами депутатов муниципальных округов переданных полномочий города Москвы
 (33 А 04 00100)</t>
  </si>
  <si>
    <t>СУБВЕНЦИИ ИЗ БЮДЖЕТА ГОРОДА МОСКВЫ бюджетам ВМО для осуществления переданных государственных полномочий города Москвы, всего</t>
  </si>
  <si>
    <t>Субвенции бюджетам ВМО в сфере образования</t>
  </si>
  <si>
    <t>по обеспечению обучающихся 1-4 классов муниципальных образовательных организаций бесплатным одноразовым питанием (завтрак); обеспечению обучающихся 1-11 классов муниципальных образовательных организаций из социально незащищенных и многодетных семей бесплатным двухразовым питанием (завтрак, обед)
(04 А 03 00500)</t>
  </si>
  <si>
    <t>Субсидии бюджетам ВМО  в сфере образования
 (03 Г 13 00300)</t>
  </si>
  <si>
    <t>Киевский</t>
  </si>
  <si>
    <t>ИТОГО СУБВЕНЦИЙ</t>
  </si>
  <si>
    <t>ДОТАЦИИ БЮДЖЕТАМ ВМО НА ВЫРАВНИВАНИЕ БЮДЖЕТНОЙ ОБЕСПЕЧЕННОСТИ ВМО
(33 А 03 00200)</t>
  </si>
  <si>
    <t>Межбюджетный трансферт в целях реализации мероприятий по повышению энергобезопасности и надежности теплоснабжения потребителей тепловой энергии
 (06 Б 17 00000)</t>
  </si>
  <si>
    <t>В соответствии с Законом г.Москвы № 33 от 24.11.2021</t>
  </si>
  <si>
    <t>ИТОГО ДОТАЦИЙ</t>
  </si>
  <si>
    <t>Консолидированная субсидия бюджетам ВМО в сфере жилищно-коммунального хозяйства,благоустройства и дорожной деятельности           
(33 А 02 02000)</t>
  </si>
  <si>
    <t>на обеспечение выплаты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муниципальных образовательных организациях
(03 Г 13 00200)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</si>
  <si>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размере, необходимом для реализации основных и дополнительных общеобразовательных програм
(03 Г 13 00100)</t>
  </si>
  <si>
    <t>Межбюджетные трансферты бюджетам городских округов и поселений в целях софинансирования собственникам помещений в многоквартирных домах расходов на установку ограждающих устройств на придомовых территориях многоквартирных домов, расположенных на территории Троицкого и Новомосковского административных округов города Москвы
(05 Д 13 00000)</t>
  </si>
  <si>
    <r>
      <t xml:space="preserve">СУБВЕНЦИИ ИЗ ФЕДЕРАЛЬНОГО БЮДЖЕТА </t>
    </r>
    <r>
      <rPr>
        <sz val="12"/>
        <rFont val="Times New Roman"/>
        <family val="1"/>
        <charset val="204"/>
      </rPr>
      <t xml:space="preserve"> бюджетам городских округов и поселений на осуществление первичного воинского учета органами местного самоуправления городских округов и поселений
(17 1 005 1180)</t>
    </r>
  </si>
  <si>
    <r>
      <t>Уточненный план на год</t>
    </r>
    <r>
      <rPr>
        <sz val="12"/>
        <color rgb="FFFF0000"/>
        <rFont val="Times New Roman"/>
        <family val="1"/>
        <charset val="204"/>
      </rPr>
      <t xml:space="preserve"> </t>
    </r>
  </si>
  <si>
    <t>Единая субвенция бюджетам муниципальных округов на содержание муниципальных служащих, осуществляющих организацию переданных полномочий (33 А 01 03000)/
нераспределенный объем (33 А 01 00500)</t>
  </si>
  <si>
    <t>Субвенции бюджетам муниципальных округов на организацию досуговой и социально-воспитательной работы с населением по месту жительства
(09 Г 07 00100)/
нераспределенный объем (09 Г 07 00200)</t>
  </si>
  <si>
    <t>Субвенции бюджетам муниципальных округов на организацию физкультурно-оздоровительной и спортивной работы с населением по месту жительства
(10 А 03 00100)/
нераспределенный объем (10 А 03 00300)</t>
  </si>
  <si>
    <t>Межбюджетные трансферты из бюджета города Москвы бюджетам внутригородских муниципальных образований в городе Москве в целях организации проведения голосования на муниципальных выборах в 2022 году                                                                                        (33 А 04 00300)</t>
  </si>
  <si>
    <t>СВЕДЕНИЯ О ПРЕДОСТАВЛЕННЫХ ИЗ БЮДЖЕТА ГОРОДА МОСКВЫ  БЮДЖЕТАМ ВНУТРИГОРОДСКИХ МУНИЦИПАЛЬНЫХ ОБРАЗОВАНИЙ В ГОРОДЕ МОСКВЕ МЕЖБЮДЖЕТНЫХ ТРАНСФЕРТАХ  за 2022 ГОД</t>
  </si>
  <si>
    <t>Субсидии бюджетам ВМО по проектированию и строительству объектов рекреационно-спортивного комплекса          
 (10 В 02 00500)</t>
  </si>
  <si>
    <t>Межбюджетные трансферты из бюджета города Москвы бюджетам внутригородских муниципальных образований в городе Москве  в целях стимулирования в связи с увеличением интенсивности работы при реализации общегородских мероприятий                                                                                       (33 А 04 00200)</t>
  </si>
  <si>
    <t xml:space="preserve">ДОТАЦИИ БЮДЖЕТАМ ВМО НА ПОДДЕРЖКУ МЕР ПО ОБЕСПЕЧЕНИЮ СБАЛАНСИРОВАННОСТИ БЮДЖЕТОВ ВМО (33 А 03 00100)
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</si>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</sst>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\ _₽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8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0" fontId="1" fillId="0" borderId="0"/>
  </cellStyleXfs>
  <cellXfs count="130">
    <xf numFmtId="0" fontId="0" fillId="0" borderId="0" xfId="0"/>
    <xf numFmtId="0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164" fontId="2" fillId="2" borderId="4" xfId="0" applyNumberFormat="1" applyFont="1" applyFill="1" applyBorder="1" applyAlignment="1"/>
    <xf numFmtId="164" fontId="2" fillId="0" borderId="8" xfId="0" applyNumberFormat="1" applyFont="1" applyFill="1" applyBorder="1" applyAlignment="1"/>
    <xf numFmtId="164" fontId="2" fillId="0" borderId="4" xfId="0" applyNumberFormat="1" applyFont="1" applyFill="1" applyBorder="1" applyAlignment="1"/>
    <xf numFmtId="164" fontId="2" fillId="0" borderId="4" xfId="0" applyNumberFormat="1" applyFont="1" applyFill="1" applyBorder="1" applyAlignment="1">
      <alignment vertical="top"/>
    </xf>
    <xf numFmtId="164" fontId="2" fillId="2" borderId="4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horizontal="left" vertical="center"/>
    </xf>
    <xf numFmtId="164" fontId="4" fillId="2" borderId="4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vertical="top"/>
    </xf>
    <xf numFmtId="164" fontId="4" fillId="2" borderId="4" xfId="0" applyNumberFormat="1" applyFont="1" applyFill="1" applyBorder="1" applyAlignment="1"/>
    <xf numFmtId="1" fontId="4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right" vertical="center"/>
    </xf>
    <xf numFmtId="0" fontId="2" fillId="0" borderId="4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2" fillId="0" borderId="4" xfId="0" applyNumberFormat="1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vertical="top"/>
    </xf>
    <xf numFmtId="0" fontId="2" fillId="2" borderId="4" xfId="0" applyNumberFormat="1" applyFont="1" applyFill="1" applyBorder="1" applyAlignment="1">
      <alignment vertical="top" wrapText="1"/>
    </xf>
    <xf numFmtId="0" fontId="2" fillId="0" borderId="7" xfId="0" applyFont="1" applyBorder="1" applyAlignment="1">
      <alignment vertical="top"/>
    </xf>
    <xf numFmtId="0" fontId="2" fillId="2" borderId="5" xfId="0" applyNumberFormat="1" applyFont="1" applyFill="1" applyBorder="1" applyAlignment="1">
      <alignment vertical="top" wrapText="1"/>
    </xf>
    <xf numFmtId="164" fontId="2" fillId="2" borderId="9" xfId="0" applyNumberFormat="1" applyFont="1" applyFill="1" applyBorder="1" applyAlignment="1">
      <alignment vertical="top"/>
    </xf>
    <xf numFmtId="164" fontId="2" fillId="2" borderId="9" xfId="0" applyNumberFormat="1" applyFont="1" applyFill="1" applyBorder="1" applyAlignment="1"/>
    <xf numFmtId="164" fontId="2" fillId="0" borderId="9" xfId="0" applyNumberFormat="1" applyFont="1" applyFill="1" applyBorder="1" applyAlignment="1"/>
    <xf numFmtId="0" fontId="4" fillId="0" borderId="0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0" fontId="4" fillId="3" borderId="4" xfId="0" applyNumberFormat="1" applyFont="1" applyFill="1" applyBorder="1" applyAlignment="1"/>
    <xf numFmtId="164" fontId="4" fillId="0" borderId="0" xfId="0" applyNumberFormat="1" applyFont="1" applyFill="1" applyBorder="1" applyAlignment="1"/>
    <xf numFmtId="0" fontId="4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horizontal="right" vertical="center"/>
    </xf>
    <xf numFmtId="164" fontId="4" fillId="0" borderId="4" xfId="0" applyNumberFormat="1" applyFont="1" applyFill="1" applyBorder="1" applyAlignment="1"/>
    <xf numFmtId="165" fontId="2" fillId="0" borderId="4" xfId="0" applyNumberFormat="1" applyFont="1" applyFill="1" applyBorder="1" applyAlignment="1"/>
    <xf numFmtId="164" fontId="2" fillId="0" borderId="4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center"/>
    </xf>
    <xf numFmtId="164" fontId="4" fillId="0" borderId="24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0" fontId="2" fillId="0" borderId="4" xfId="0" applyNumberFormat="1" applyFont="1" applyFill="1" applyBorder="1" applyAlignment="1">
      <alignment horizontal="right" vertical="top" wrapText="1"/>
    </xf>
    <xf numFmtId="0" fontId="2" fillId="0" borderId="4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right" vertical="top"/>
    </xf>
    <xf numFmtId="164" fontId="2" fillId="2" borderId="4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 vertical="center"/>
    </xf>
    <xf numFmtId="164" fontId="2" fillId="2" borderId="4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top"/>
    </xf>
    <xf numFmtId="164" fontId="4" fillId="0" borderId="4" xfId="0" applyNumberFormat="1" applyFont="1" applyFill="1" applyBorder="1" applyAlignment="1">
      <alignment horizontal="right" vertical="top"/>
    </xf>
    <xf numFmtId="164" fontId="4" fillId="2" borderId="4" xfId="0" applyNumberFormat="1" applyFont="1" applyFill="1" applyBorder="1" applyAlignment="1">
      <alignment horizontal="right" vertical="top"/>
    </xf>
    <xf numFmtId="164" fontId="4" fillId="2" borderId="4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164" fontId="2" fillId="2" borderId="9" xfId="0" applyNumberFormat="1" applyFont="1" applyFill="1" applyBorder="1" applyAlignment="1">
      <alignment horizontal="right" vertical="top"/>
    </xf>
    <xf numFmtId="164" fontId="2" fillId="2" borderId="9" xfId="0" applyNumberFormat="1" applyFont="1" applyFill="1" applyBorder="1" applyAlignment="1">
      <alignment horizontal="right"/>
    </xf>
    <xf numFmtId="164" fontId="2" fillId="0" borderId="9" xfId="0" applyNumberFormat="1" applyFont="1" applyFill="1" applyBorder="1" applyAlignment="1">
      <alignment horizontal="right"/>
    </xf>
    <xf numFmtId="0" fontId="4" fillId="0" borderId="2" xfId="0" applyNumberFormat="1" applyFont="1" applyFill="1" applyBorder="1" applyAlignment="1">
      <alignment vertical="top" wrapText="1"/>
    </xf>
    <xf numFmtId="0" fontId="4" fillId="5" borderId="7" xfId="0" applyFont="1" applyFill="1" applyBorder="1" applyAlignment="1">
      <alignment vertical="center"/>
    </xf>
    <xf numFmtId="164" fontId="4" fillId="5" borderId="4" xfId="0" applyNumberFormat="1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/>
    </xf>
    <xf numFmtId="164" fontId="4" fillId="6" borderId="4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vertical="center" wrapText="1"/>
    </xf>
    <xf numFmtId="164" fontId="4" fillId="6" borderId="4" xfId="0" applyNumberFormat="1" applyFont="1" applyFill="1" applyBorder="1" applyAlignment="1">
      <alignment horizontal="right"/>
    </xf>
    <xf numFmtId="164" fontId="4" fillId="6" borderId="4" xfId="0" applyNumberFormat="1" applyFont="1" applyFill="1" applyBorder="1" applyAlignment="1">
      <alignment horizontal="right" wrapText="1"/>
    </xf>
    <xf numFmtId="0" fontId="4" fillId="6" borderId="4" xfId="0" applyNumberFormat="1" applyFont="1" applyFill="1" applyBorder="1" applyAlignment="1">
      <alignment horizontal="right"/>
    </xf>
    <xf numFmtId="164" fontId="4" fillId="6" borderId="4" xfId="0" applyNumberFormat="1" applyFont="1" applyFill="1" applyBorder="1" applyAlignment="1"/>
    <xf numFmtId="165" fontId="4" fillId="6" borderId="4" xfId="0" applyNumberFormat="1" applyFont="1" applyFill="1" applyBorder="1" applyAlignment="1"/>
    <xf numFmtId="165" fontId="4" fillId="6" borderId="4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vertical="center"/>
    </xf>
    <xf numFmtId="0" fontId="2" fillId="2" borderId="4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166" fontId="8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left" vertical="center"/>
    </xf>
    <xf numFmtId="166" fontId="9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6" fontId="9" fillId="0" borderId="0" xfId="0" applyNumberFormat="1" applyFont="1" applyFill="1" applyBorder="1" applyAlignment="1">
      <alignment vertical="center"/>
    </xf>
    <xf numFmtId="4" fontId="10" fillId="0" borderId="0" xfId="0" applyNumberFormat="1" applyFont="1" applyFill="1" applyBorder="1" applyAlignment="1">
      <alignment horizontal="left" vertical="center"/>
    </xf>
    <xf numFmtId="4" fontId="11" fillId="2" borderId="0" xfId="0" applyNumberFormat="1" applyFont="1" applyFill="1" applyBorder="1" applyAlignment="1">
      <alignment horizontal="left" vertical="center"/>
    </xf>
    <xf numFmtId="164" fontId="10" fillId="0" borderId="0" xfId="0" applyNumberFormat="1" applyFont="1" applyFill="1" applyBorder="1" applyAlignment="1">
      <alignment horizontal="left" vertical="center"/>
    </xf>
    <xf numFmtId="4" fontId="12" fillId="0" borderId="4" xfId="0" applyNumberFormat="1" applyFont="1" applyBorder="1" applyAlignment="1">
      <alignment vertical="center"/>
    </xf>
    <xf numFmtId="164" fontId="6" fillId="0" borderId="4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Fill="1" applyBorder="1" applyAlignment="1"/>
    <xf numFmtId="0" fontId="2" fillId="0" borderId="15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vertical="top" wrapText="1"/>
    </xf>
    <xf numFmtId="1" fontId="2" fillId="0" borderId="24" xfId="0" applyNumberFormat="1" applyFont="1" applyFill="1" applyBorder="1" applyAlignment="1">
      <alignment horizontal="center" vertical="center"/>
    </xf>
    <xf numFmtId="1" fontId="2" fillId="0" borderId="25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T186"/>
  <sheetViews>
    <sheetView tabSelected="1" view="pageBreakPreview" zoomScale="71" zoomScaleNormal="40" zoomScaleSheetLayoutView="71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E6" sqref="E6:G7"/>
    </sheetView>
  </sheetViews>
  <sheetFormatPr defaultRowHeight="15" customHeight="1" x14ac:dyDescent="0.25"/>
  <cols>
    <col min="1" max="1" width="40.42578125" style="1" customWidth="1"/>
    <col min="2" max="70" width="18" style="1" customWidth="1"/>
    <col min="71" max="82" width="9.140625" style="1"/>
    <col min="83" max="83" width="9.140625" style="1" customWidth="1"/>
    <col min="84" max="16384" width="9.140625" style="1"/>
  </cols>
  <sheetData>
    <row r="2" spans="1:83" ht="41.25" customHeight="1" x14ac:dyDescent="0.25">
      <c r="C2" s="36"/>
      <c r="D2" s="80"/>
      <c r="F2" s="85"/>
      <c r="G2" s="86"/>
      <c r="N2" s="21"/>
      <c r="O2" s="79"/>
      <c r="P2" s="21"/>
      <c r="Q2" s="21"/>
      <c r="U2" s="79"/>
      <c r="X2" s="79"/>
      <c r="AA2" s="79"/>
      <c r="BB2" s="21"/>
      <c r="BD2" s="21"/>
    </row>
    <row r="3" spans="1:83" ht="30" customHeight="1" x14ac:dyDescent="0.25">
      <c r="A3" s="21"/>
      <c r="B3" s="18" t="s">
        <v>193</v>
      </c>
      <c r="C3" s="13"/>
      <c r="D3" s="13"/>
      <c r="E3" s="13"/>
      <c r="F3" s="13"/>
      <c r="G3" s="13"/>
      <c r="H3" s="31"/>
      <c r="I3" s="31"/>
      <c r="J3" s="13"/>
      <c r="K3" s="13"/>
      <c r="L3" s="77"/>
      <c r="M3" s="31"/>
      <c r="N3" s="13"/>
      <c r="O3" s="13"/>
      <c r="P3" s="13"/>
      <c r="Q3" s="13"/>
      <c r="R3" s="13"/>
      <c r="S3" s="81"/>
      <c r="T3" s="82"/>
      <c r="U3" s="13"/>
      <c r="V3" s="13"/>
      <c r="W3" s="82"/>
      <c r="X3" s="13"/>
      <c r="Y3" s="13"/>
      <c r="Z3" s="18"/>
      <c r="AA3" s="13"/>
      <c r="AB3" s="13"/>
      <c r="AC3" s="83"/>
      <c r="AD3" s="87"/>
      <c r="AE3" s="21"/>
      <c r="AF3" s="21"/>
      <c r="AG3" s="21"/>
      <c r="AH3" s="21"/>
      <c r="AI3" s="18"/>
      <c r="AJ3" s="18"/>
      <c r="AK3" s="13"/>
      <c r="AL3" s="21"/>
      <c r="AM3" s="21"/>
      <c r="AN3" s="21"/>
      <c r="AP3" s="21"/>
      <c r="BA3" s="13"/>
      <c r="BB3" s="21"/>
      <c r="BD3" s="84"/>
      <c r="BE3" s="88"/>
      <c r="BF3" s="21"/>
      <c r="BG3" s="86"/>
      <c r="BJ3" s="21"/>
      <c r="BL3" s="21"/>
      <c r="BM3" s="21"/>
      <c r="BO3" s="21"/>
      <c r="BP3" s="21"/>
      <c r="BR3" s="21"/>
    </row>
    <row r="4" spans="1:83" ht="22.5" customHeight="1" x14ac:dyDescent="0.25">
      <c r="A4" s="21"/>
      <c r="B4" s="18"/>
      <c r="C4" s="13"/>
      <c r="D4" s="13"/>
      <c r="E4" s="13"/>
      <c r="F4" s="13"/>
      <c r="G4" s="13"/>
      <c r="H4" s="31"/>
      <c r="I4" s="31"/>
      <c r="J4" s="13"/>
      <c r="K4" s="13"/>
      <c r="L4" s="77"/>
      <c r="M4" s="31"/>
      <c r="N4" s="13"/>
      <c r="O4" s="13"/>
      <c r="P4" s="13"/>
      <c r="Q4" s="13"/>
      <c r="R4" s="13"/>
      <c r="S4" s="81"/>
      <c r="T4" s="82"/>
      <c r="U4" s="13"/>
      <c r="V4" s="13"/>
      <c r="W4" s="82"/>
      <c r="X4" s="13"/>
      <c r="Y4" s="13"/>
      <c r="Z4" s="18"/>
      <c r="AA4" s="13"/>
      <c r="AB4" s="13"/>
      <c r="AC4" s="83"/>
      <c r="AD4" s="87"/>
      <c r="AE4" s="21"/>
      <c r="AF4" s="21"/>
      <c r="AG4" s="21"/>
      <c r="AH4" s="21"/>
      <c r="AI4" s="18"/>
      <c r="AJ4" s="18"/>
      <c r="AK4" s="13"/>
      <c r="AL4" s="21"/>
      <c r="AM4" s="21"/>
      <c r="AN4" s="21"/>
      <c r="AP4" s="21"/>
      <c r="BA4" s="13"/>
      <c r="BB4" s="21"/>
      <c r="BD4" s="84"/>
      <c r="BE4" s="88"/>
      <c r="BF4" s="21"/>
      <c r="BG4" s="86"/>
      <c r="BJ4" s="21"/>
      <c r="BL4" s="21"/>
      <c r="BM4" s="21"/>
      <c r="BO4" s="21"/>
      <c r="BP4" s="21"/>
      <c r="BR4" s="21"/>
    </row>
    <row r="5" spans="1:83" s="2" customFormat="1" ht="25.5" customHeight="1" x14ac:dyDescent="0.3">
      <c r="C5" s="36"/>
      <c r="D5" s="36"/>
      <c r="E5" s="36"/>
      <c r="F5" s="36"/>
      <c r="G5" s="36"/>
      <c r="J5" s="17"/>
      <c r="K5" s="17"/>
      <c r="Q5" s="92" t="s">
        <v>197</v>
      </c>
      <c r="T5" s="36"/>
      <c r="W5" s="36"/>
      <c r="BA5" s="17"/>
      <c r="BD5" s="45"/>
      <c r="BE5" s="45"/>
      <c r="BF5" s="45"/>
      <c r="BK5" s="93"/>
      <c r="BL5" s="93"/>
      <c r="BN5" s="93"/>
      <c r="BO5" s="93"/>
      <c r="BQ5" s="93"/>
      <c r="BR5" s="93"/>
    </row>
    <row r="6" spans="1:83" s="12" customFormat="1" ht="26.25" customHeight="1" x14ac:dyDescent="0.25">
      <c r="A6" s="106" t="s">
        <v>168</v>
      </c>
      <c r="B6" s="113" t="s">
        <v>159</v>
      </c>
      <c r="C6" s="114"/>
      <c r="D6" s="115"/>
      <c r="E6" s="112" t="s">
        <v>182</v>
      </c>
      <c r="F6" s="112"/>
      <c r="G6" s="112"/>
      <c r="H6" s="94" t="s">
        <v>196</v>
      </c>
      <c r="I6" s="95"/>
      <c r="J6" s="96"/>
      <c r="K6" s="94" t="s">
        <v>179</v>
      </c>
      <c r="L6" s="95"/>
      <c r="M6" s="96"/>
      <c r="N6" s="100" t="s">
        <v>170</v>
      </c>
      <c r="O6" s="101"/>
      <c r="P6" s="102"/>
      <c r="Q6" s="94" t="s">
        <v>176</v>
      </c>
      <c r="R6" s="95"/>
      <c r="S6" s="96"/>
      <c r="T6" s="94" t="s">
        <v>183</v>
      </c>
      <c r="U6" s="95"/>
      <c r="V6" s="96"/>
      <c r="W6" s="94" t="s">
        <v>194</v>
      </c>
      <c r="X6" s="95"/>
      <c r="Y6" s="96"/>
      <c r="Z6" s="100" t="s">
        <v>178</v>
      </c>
      <c r="AA6" s="101"/>
      <c r="AB6" s="102"/>
      <c r="AC6" s="94" t="s">
        <v>187</v>
      </c>
      <c r="AD6" s="95"/>
      <c r="AE6" s="96"/>
      <c r="AF6" s="94" t="s">
        <v>173</v>
      </c>
      <c r="AG6" s="95"/>
      <c r="AH6" s="96"/>
      <c r="AI6" s="94" t="s">
        <v>189</v>
      </c>
      <c r="AJ6" s="95"/>
      <c r="AK6" s="96"/>
      <c r="AL6" s="123" t="s">
        <v>190</v>
      </c>
      <c r="AM6" s="124"/>
      <c r="AN6" s="125"/>
      <c r="AO6" s="127" t="s">
        <v>191</v>
      </c>
      <c r="AP6" s="124"/>
      <c r="AQ6" s="128"/>
      <c r="AR6" s="117" t="s">
        <v>174</v>
      </c>
      <c r="AS6" s="118"/>
      <c r="AT6" s="118"/>
      <c r="AU6" s="118"/>
      <c r="AV6" s="118"/>
      <c r="AW6" s="118"/>
      <c r="AX6" s="118"/>
      <c r="AY6" s="118"/>
      <c r="AZ6" s="119"/>
      <c r="BA6" s="100" t="s">
        <v>171</v>
      </c>
      <c r="BB6" s="101"/>
      <c r="BC6" s="102"/>
      <c r="BD6" s="94" t="s">
        <v>186</v>
      </c>
      <c r="BE6" s="95"/>
      <c r="BF6" s="96"/>
      <c r="BG6" s="94" t="s">
        <v>180</v>
      </c>
      <c r="BH6" s="95"/>
      <c r="BI6" s="96"/>
      <c r="BJ6" s="94" t="s">
        <v>172</v>
      </c>
      <c r="BK6" s="95"/>
      <c r="BL6" s="96"/>
      <c r="BM6" s="94" t="s">
        <v>192</v>
      </c>
      <c r="BN6" s="95"/>
      <c r="BO6" s="96"/>
      <c r="BP6" s="94" t="s">
        <v>195</v>
      </c>
      <c r="BQ6" s="95"/>
      <c r="BR6" s="96"/>
    </row>
    <row r="7" spans="1:83" ht="234" customHeight="1" x14ac:dyDescent="0.25">
      <c r="A7" s="107"/>
      <c r="B7" s="116"/>
      <c r="C7" s="110"/>
      <c r="D7" s="111"/>
      <c r="E7" s="112"/>
      <c r="F7" s="112"/>
      <c r="G7" s="112"/>
      <c r="H7" s="97"/>
      <c r="I7" s="98"/>
      <c r="J7" s="99"/>
      <c r="K7" s="97"/>
      <c r="L7" s="98"/>
      <c r="M7" s="99"/>
      <c r="N7" s="109"/>
      <c r="O7" s="110"/>
      <c r="P7" s="111"/>
      <c r="Q7" s="97"/>
      <c r="R7" s="98"/>
      <c r="S7" s="99"/>
      <c r="T7" s="97"/>
      <c r="U7" s="98"/>
      <c r="V7" s="99"/>
      <c r="W7" s="97"/>
      <c r="X7" s="98"/>
      <c r="Y7" s="99"/>
      <c r="Z7" s="103"/>
      <c r="AA7" s="104"/>
      <c r="AB7" s="105"/>
      <c r="AC7" s="97"/>
      <c r="AD7" s="98"/>
      <c r="AE7" s="99"/>
      <c r="AF7" s="97"/>
      <c r="AG7" s="98"/>
      <c r="AH7" s="99"/>
      <c r="AI7" s="97"/>
      <c r="AJ7" s="98"/>
      <c r="AK7" s="99"/>
      <c r="AL7" s="97"/>
      <c r="AM7" s="98"/>
      <c r="AN7" s="126"/>
      <c r="AO7" s="129"/>
      <c r="AP7" s="98"/>
      <c r="AQ7" s="99"/>
      <c r="AR7" s="120" t="s">
        <v>184</v>
      </c>
      <c r="AS7" s="121"/>
      <c r="AT7" s="122"/>
      <c r="AU7" s="120" t="s">
        <v>185</v>
      </c>
      <c r="AV7" s="121"/>
      <c r="AW7" s="122"/>
      <c r="AX7" s="120" t="s">
        <v>175</v>
      </c>
      <c r="AY7" s="121"/>
      <c r="AZ7" s="122"/>
      <c r="BA7" s="103"/>
      <c r="BB7" s="104"/>
      <c r="BC7" s="105"/>
      <c r="BD7" s="97"/>
      <c r="BE7" s="98"/>
      <c r="BF7" s="99"/>
      <c r="BG7" s="97"/>
      <c r="BH7" s="98"/>
      <c r="BI7" s="99"/>
      <c r="BJ7" s="97"/>
      <c r="BK7" s="98"/>
      <c r="BL7" s="99"/>
      <c r="BM7" s="97"/>
      <c r="BN7" s="98"/>
      <c r="BO7" s="99"/>
      <c r="BP7" s="97"/>
      <c r="BQ7" s="98"/>
      <c r="BR7" s="99"/>
    </row>
    <row r="8" spans="1:83" ht="71.25" customHeight="1" x14ac:dyDescent="0.25">
      <c r="A8" s="108"/>
      <c r="B8" s="22" t="s">
        <v>181</v>
      </c>
      <c r="C8" s="22" t="s">
        <v>0</v>
      </c>
      <c r="D8" s="22" t="s">
        <v>1</v>
      </c>
      <c r="E8" s="22" t="s">
        <v>181</v>
      </c>
      <c r="F8" s="22" t="s">
        <v>160</v>
      </c>
      <c r="G8" s="22" t="s">
        <v>161</v>
      </c>
      <c r="H8" s="22" t="s">
        <v>181</v>
      </c>
      <c r="I8" s="22" t="s">
        <v>160</v>
      </c>
      <c r="J8" s="22" t="s">
        <v>161</v>
      </c>
      <c r="K8" s="22" t="s">
        <v>181</v>
      </c>
      <c r="L8" s="22" t="s">
        <v>0</v>
      </c>
      <c r="M8" s="22" t="s">
        <v>1</v>
      </c>
      <c r="N8" s="22" t="s">
        <v>181</v>
      </c>
      <c r="O8" s="22" t="s">
        <v>0</v>
      </c>
      <c r="P8" s="22" t="s">
        <v>1</v>
      </c>
      <c r="Q8" s="22" t="s">
        <v>181</v>
      </c>
      <c r="R8" s="22" t="s">
        <v>160</v>
      </c>
      <c r="S8" s="22" t="s">
        <v>161</v>
      </c>
      <c r="T8" s="22" t="s">
        <v>181</v>
      </c>
      <c r="U8" s="22" t="s">
        <v>160</v>
      </c>
      <c r="V8" s="22" t="s">
        <v>161</v>
      </c>
      <c r="W8" s="22" t="s">
        <v>181</v>
      </c>
      <c r="X8" s="22" t="s">
        <v>160</v>
      </c>
      <c r="Y8" s="22" t="s">
        <v>161</v>
      </c>
      <c r="Z8" s="22" t="s">
        <v>181</v>
      </c>
      <c r="AA8" s="22" t="s">
        <v>160</v>
      </c>
      <c r="AB8" s="22" t="s">
        <v>161</v>
      </c>
      <c r="AC8" s="22" t="s">
        <v>181</v>
      </c>
      <c r="AD8" s="78" t="s">
        <v>188</v>
      </c>
      <c r="AE8" s="22" t="s">
        <v>161</v>
      </c>
      <c r="AF8" s="22" t="s">
        <v>181</v>
      </c>
      <c r="AG8" s="22" t="s">
        <v>160</v>
      </c>
      <c r="AH8" s="22" t="s">
        <v>161</v>
      </c>
      <c r="AI8" s="22" t="s">
        <v>181</v>
      </c>
      <c r="AJ8" s="22" t="s">
        <v>0</v>
      </c>
      <c r="AK8" s="22" t="s">
        <v>1</v>
      </c>
      <c r="AL8" s="22" t="s">
        <v>181</v>
      </c>
      <c r="AM8" s="22" t="s">
        <v>0</v>
      </c>
      <c r="AN8" s="22" t="s">
        <v>1</v>
      </c>
      <c r="AO8" s="22" t="s">
        <v>181</v>
      </c>
      <c r="AP8" s="22" t="s">
        <v>0</v>
      </c>
      <c r="AQ8" s="22" t="s">
        <v>1</v>
      </c>
      <c r="AR8" s="22" t="s">
        <v>181</v>
      </c>
      <c r="AS8" s="22" t="s">
        <v>0</v>
      </c>
      <c r="AT8" s="22" t="s">
        <v>161</v>
      </c>
      <c r="AU8" s="22" t="s">
        <v>181</v>
      </c>
      <c r="AV8" s="22" t="s">
        <v>0</v>
      </c>
      <c r="AW8" s="22" t="s">
        <v>161</v>
      </c>
      <c r="AX8" s="22" t="s">
        <v>181</v>
      </c>
      <c r="AY8" s="22" t="s">
        <v>0</v>
      </c>
      <c r="AZ8" s="22" t="s">
        <v>161</v>
      </c>
      <c r="BA8" s="22" t="s">
        <v>181</v>
      </c>
      <c r="BB8" s="78" t="s">
        <v>0</v>
      </c>
      <c r="BC8" s="22" t="s">
        <v>1</v>
      </c>
      <c r="BD8" s="22" t="s">
        <v>181</v>
      </c>
      <c r="BE8" s="22" t="s">
        <v>0</v>
      </c>
      <c r="BF8" s="22" t="s">
        <v>1</v>
      </c>
      <c r="BG8" s="22" t="s">
        <v>181</v>
      </c>
      <c r="BH8" s="22" t="s">
        <v>0</v>
      </c>
      <c r="BI8" s="22" t="s">
        <v>1</v>
      </c>
      <c r="BJ8" s="22" t="s">
        <v>181</v>
      </c>
      <c r="BK8" s="22" t="s">
        <v>0</v>
      </c>
      <c r="BL8" s="22" t="s">
        <v>1</v>
      </c>
      <c r="BM8" s="22" t="s">
        <v>181</v>
      </c>
      <c r="BN8" s="78" t="s">
        <v>188</v>
      </c>
      <c r="BO8" s="22" t="s">
        <v>1</v>
      </c>
      <c r="BP8" s="22" t="s">
        <v>181</v>
      </c>
      <c r="BQ8" s="78" t="s">
        <v>188</v>
      </c>
      <c r="BR8" s="22" t="s">
        <v>1</v>
      </c>
    </row>
    <row r="9" spans="1:83" ht="31.5" customHeight="1" x14ac:dyDescent="0.25">
      <c r="A9" s="66" t="s">
        <v>166</v>
      </c>
      <c r="B9" s="67">
        <f>B11+B173</f>
        <v>8027311.8000000007</v>
      </c>
      <c r="C9" s="67">
        <f t="shared" ref="C9:BJ9" si="0">C11+C173</f>
        <v>8965532.7999999989</v>
      </c>
      <c r="D9" s="67">
        <f>D11</f>
        <v>8492722.8299999982</v>
      </c>
      <c r="E9" s="67">
        <f>SUM(H9+K9)</f>
        <v>400000</v>
      </c>
      <c r="F9" s="67">
        <f>SUM(I9+L9)</f>
        <v>400000.00000000006</v>
      </c>
      <c r="G9" s="67">
        <f>SUM(J9+M9)</f>
        <v>27188.799999999999</v>
      </c>
      <c r="H9" s="67">
        <f>H11+H173</f>
        <v>385444.6</v>
      </c>
      <c r="I9" s="67">
        <f>I11+I173</f>
        <v>385444.60000000003</v>
      </c>
      <c r="J9" s="67">
        <f>J11</f>
        <v>12633.4</v>
      </c>
      <c r="K9" s="67">
        <f>K11+K173</f>
        <v>14555.4</v>
      </c>
      <c r="L9" s="67">
        <f>L11+L173</f>
        <v>14555.4</v>
      </c>
      <c r="M9" s="67">
        <f>M11</f>
        <v>14555.4</v>
      </c>
      <c r="N9" s="67">
        <f t="shared" si="0"/>
        <v>5882457.9000000004</v>
      </c>
      <c r="O9" s="67">
        <f t="shared" si="0"/>
        <v>6082522.9000000004</v>
      </c>
      <c r="P9" s="67">
        <f>P11</f>
        <v>6041408.3000000007</v>
      </c>
      <c r="Q9" s="67">
        <f t="shared" si="0"/>
        <v>389424.8</v>
      </c>
      <c r="R9" s="67">
        <f t="shared" si="0"/>
        <v>389424.8</v>
      </c>
      <c r="S9" s="67">
        <f>S11</f>
        <v>389296.3</v>
      </c>
      <c r="T9" s="67">
        <f t="shared" si="0"/>
        <v>5493033.0999999996</v>
      </c>
      <c r="U9" s="67">
        <f t="shared" si="0"/>
        <v>5595098.0999999996</v>
      </c>
      <c r="V9" s="67">
        <f>V11</f>
        <v>5554112</v>
      </c>
      <c r="W9" s="67">
        <f t="shared" ref="W9:X9" si="1">W11+W173</f>
        <v>0</v>
      </c>
      <c r="X9" s="67">
        <f t="shared" si="1"/>
        <v>98000</v>
      </c>
      <c r="Y9" s="67">
        <f>Y11</f>
        <v>98000</v>
      </c>
      <c r="Z9" s="67">
        <f t="shared" si="0"/>
        <v>956809.5</v>
      </c>
      <c r="AA9" s="67">
        <f t="shared" si="0"/>
        <v>911409.4</v>
      </c>
      <c r="AB9" s="67">
        <f>AB11</f>
        <v>903229.83</v>
      </c>
      <c r="AC9" s="67">
        <f t="shared" si="0"/>
        <v>39964.399999999994</v>
      </c>
      <c r="AD9" s="67">
        <f t="shared" si="0"/>
        <v>41440.899999999994</v>
      </c>
      <c r="AE9" s="67">
        <f>AE11</f>
        <v>39587.399999999994</v>
      </c>
      <c r="AF9" s="67">
        <f>AF11+AF173</f>
        <v>916845.1</v>
      </c>
      <c r="AG9" s="67">
        <f t="shared" si="0"/>
        <v>869968.5</v>
      </c>
      <c r="AH9" s="67">
        <f>AH11</f>
        <v>863642.42999999993</v>
      </c>
      <c r="AI9" s="67">
        <f t="shared" si="0"/>
        <v>108899.1</v>
      </c>
      <c r="AJ9" s="67">
        <f t="shared" si="0"/>
        <v>82799.100000000006</v>
      </c>
      <c r="AK9" s="67">
        <f>AK11</f>
        <v>79652.3</v>
      </c>
      <c r="AL9" s="67">
        <f t="shared" si="0"/>
        <v>37654.599999999991</v>
      </c>
      <c r="AM9" s="67">
        <f t="shared" si="0"/>
        <v>27675.5</v>
      </c>
      <c r="AN9" s="67">
        <f>AN11</f>
        <v>25877.129999999997</v>
      </c>
      <c r="AO9" s="67">
        <f t="shared" si="0"/>
        <v>48375.199999999997</v>
      </c>
      <c r="AP9" s="67">
        <f>AP11+AP173</f>
        <v>37577.700000000004</v>
      </c>
      <c r="AQ9" s="67">
        <f>AQ11</f>
        <v>36196.800000000003</v>
      </c>
      <c r="AR9" s="67">
        <f t="shared" si="0"/>
        <v>25673.200000000001</v>
      </c>
      <c r="AS9" s="67">
        <f t="shared" si="0"/>
        <v>25673.200000000001</v>
      </c>
      <c r="AT9" s="67">
        <f>AT11</f>
        <v>25673.200000000001</v>
      </c>
      <c r="AU9" s="67">
        <f t="shared" si="0"/>
        <v>579245</v>
      </c>
      <c r="AV9" s="67">
        <f t="shared" si="0"/>
        <v>579245</v>
      </c>
      <c r="AW9" s="67">
        <f>AW11</f>
        <v>579245</v>
      </c>
      <c r="AX9" s="67">
        <f t="shared" si="0"/>
        <v>116998</v>
      </c>
      <c r="AY9" s="67">
        <f t="shared" si="0"/>
        <v>116998</v>
      </c>
      <c r="AZ9" s="67">
        <f>AZ11</f>
        <v>116998</v>
      </c>
      <c r="BA9" s="67">
        <f>BA11+BA173</f>
        <v>788044.4</v>
      </c>
      <c r="BB9" s="67">
        <f>BB11+BB173</f>
        <v>1571600.4999999995</v>
      </c>
      <c r="BC9" s="67">
        <f>BC11</f>
        <v>1520895.8999999994</v>
      </c>
      <c r="BD9" s="67">
        <f>BD11+BD173</f>
        <v>2000</v>
      </c>
      <c r="BE9" s="67">
        <f t="shared" si="0"/>
        <v>2000</v>
      </c>
      <c r="BF9" s="67">
        <f>BF11</f>
        <v>2000</v>
      </c>
      <c r="BG9" s="67">
        <f t="shared" si="0"/>
        <v>426764.4</v>
      </c>
      <c r="BH9" s="67">
        <f t="shared" si="0"/>
        <v>426764.4</v>
      </c>
      <c r="BI9" s="67">
        <f>BI11</f>
        <v>419319.8</v>
      </c>
      <c r="BJ9" s="67">
        <f t="shared" si="0"/>
        <v>359280</v>
      </c>
      <c r="BK9" s="67">
        <f>BK11+BK173</f>
        <v>359280</v>
      </c>
      <c r="BL9" s="67">
        <f>BL11</f>
        <v>316020</v>
      </c>
      <c r="BM9" s="67">
        <f>BM11+BM173</f>
        <v>0</v>
      </c>
      <c r="BN9" s="67">
        <f t="shared" ref="BN9" si="2">BN11+BN173</f>
        <v>766607</v>
      </c>
      <c r="BO9" s="67">
        <f>BO11</f>
        <v>766607</v>
      </c>
      <c r="BP9" s="67">
        <f>BP11+BP173</f>
        <v>0</v>
      </c>
      <c r="BQ9" s="67">
        <f t="shared" ref="BQ9" si="3">BQ11+BQ173</f>
        <v>16949.100000000006</v>
      </c>
      <c r="BR9" s="67">
        <f>BR11</f>
        <v>16949.100000000006</v>
      </c>
    </row>
    <row r="10" spans="1:83" ht="19.5" customHeight="1" x14ac:dyDescent="0.25">
      <c r="A10" s="26" t="s">
        <v>136</v>
      </c>
      <c r="B10" s="22"/>
      <c r="C10" s="22"/>
      <c r="D10" s="43"/>
      <c r="E10" s="48"/>
      <c r="F10" s="48"/>
      <c r="G10" s="48"/>
      <c r="H10" s="22"/>
      <c r="I10" s="22"/>
      <c r="J10" s="22"/>
      <c r="K10" s="22"/>
      <c r="L10" s="43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91"/>
      <c r="BC10" s="50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</row>
    <row r="11" spans="1:83" s="23" customFormat="1" ht="27.75" customHeight="1" x14ac:dyDescent="0.2">
      <c r="A11" s="68" t="s">
        <v>167</v>
      </c>
      <c r="B11" s="69">
        <f>B30+B44+B85+B50+B67+B13+B105+B118+B131+B94+B148</f>
        <v>7273408.4000000004</v>
      </c>
      <c r="C11" s="69">
        <f>C30+C44+C85+C50+C67+C13+C105+C118+C131+C94+C148</f>
        <v>8546196.2999999989</v>
      </c>
      <c r="D11" s="69">
        <f>D30+D44+D85+D50+D67+D13+D105+D118+D131+D94+D148</f>
        <v>8492722.8299999982</v>
      </c>
      <c r="E11" s="69">
        <f t="shared" ref="E11:E67" si="4">SUM(H11+K11)</f>
        <v>14555.4</v>
      </c>
      <c r="F11" s="69">
        <f t="shared" ref="F11:F67" si="5">SUM(I11+L11)</f>
        <v>27188.799999999999</v>
      </c>
      <c r="G11" s="69">
        <f t="shared" ref="G11:G67" si="6">SUM(J11+M11)</f>
        <v>27188.799999999999</v>
      </c>
      <c r="H11" s="69">
        <v>0</v>
      </c>
      <c r="I11" s="69">
        <f>I30+I44+I85+I50+I67+I13+I105+I118+I131+I94+I148</f>
        <v>12633.4</v>
      </c>
      <c r="J11" s="69">
        <f>J30+J44+J85+J50+J67+J13+J105+J118+J131+J94+J148</f>
        <v>12633.4</v>
      </c>
      <c r="K11" s="69">
        <f>K30+K44+K85+K50+K67+K13+K105+K118+K131+K94+K148</f>
        <v>14555.4</v>
      </c>
      <c r="L11" s="69">
        <f>L30+L44+L85+L50+L67+L13+L105+L118+L131+L94+L148</f>
        <v>14555.4</v>
      </c>
      <c r="M11" s="69">
        <f>M30+M44+M85+M50+M67+M13+M105+M118+M131+M94+M148</f>
        <v>14555.4</v>
      </c>
      <c r="N11" s="69">
        <f t="shared" ref="N11:O11" si="7">N30+N44+N85+N50+N67+N13+N105+N118+N131+N94+N148</f>
        <v>5882457.9000000004</v>
      </c>
      <c r="O11" s="69">
        <f t="shared" si="7"/>
        <v>6082522.9000000004</v>
      </c>
      <c r="P11" s="69">
        <f>P30+P44+P85+P50+P67+P13+P105+P118+P131+P94+P148</f>
        <v>6041408.3000000007</v>
      </c>
      <c r="Q11" s="69">
        <f t="shared" ref="Q11:AZ11" si="8">Q30+Q44+Q85+Q50+Q67+Q13+Q105+Q118+Q131+Q94+Q148</f>
        <v>389424.8</v>
      </c>
      <c r="R11" s="69">
        <f t="shared" si="8"/>
        <v>389424.8</v>
      </c>
      <c r="S11" s="69">
        <f t="shared" si="8"/>
        <v>389296.3</v>
      </c>
      <c r="T11" s="69">
        <f t="shared" si="8"/>
        <v>5493033.0999999996</v>
      </c>
      <c r="U11" s="69">
        <f t="shared" si="8"/>
        <v>5595098.0999999996</v>
      </c>
      <c r="V11" s="69">
        <f t="shared" si="8"/>
        <v>5554112</v>
      </c>
      <c r="W11" s="69">
        <f t="shared" ref="W11:Y11" si="9">W30+W44+W85+W50+W67+W13+W105+W118+W131+W94+W148</f>
        <v>0</v>
      </c>
      <c r="X11" s="69">
        <f t="shared" si="9"/>
        <v>98000</v>
      </c>
      <c r="Y11" s="69">
        <f t="shared" si="9"/>
        <v>98000</v>
      </c>
      <c r="Z11" s="69">
        <f>AC11+AF11</f>
        <v>949630.7</v>
      </c>
      <c r="AA11" s="69">
        <f>AD11+AG11</f>
        <v>907904.1</v>
      </c>
      <c r="AB11" s="69">
        <f>AE11+AH11</f>
        <v>903229.83</v>
      </c>
      <c r="AC11" s="69">
        <f t="shared" ref="AC11:AH11" si="10">AC30+AC44+AC85+AC50+AC67+AC13+AC105+AC118+AC131+AC94+AC148</f>
        <v>39964.399999999994</v>
      </c>
      <c r="AD11" s="69">
        <f t="shared" si="10"/>
        <v>41440.899999999994</v>
      </c>
      <c r="AE11" s="69">
        <f t="shared" si="10"/>
        <v>39587.399999999994</v>
      </c>
      <c r="AF11" s="69">
        <f>AF30+AF44+AF85+AF50+AF67+AF13+AF105+AF118+AF131+AF94+AF148</f>
        <v>909666.29999999993</v>
      </c>
      <c r="AG11" s="69">
        <f>AG30+AG44+AG85+AG50+AG67+AG13+AG105+AG118+AG131+AG94+AG148</f>
        <v>866463.2</v>
      </c>
      <c r="AH11" s="69">
        <f t="shared" si="10"/>
        <v>863642.42999999993</v>
      </c>
      <c r="AI11" s="69">
        <f t="shared" si="8"/>
        <v>103759.3</v>
      </c>
      <c r="AJ11" s="69">
        <f t="shared" si="8"/>
        <v>80848.3</v>
      </c>
      <c r="AK11" s="69">
        <f t="shared" si="8"/>
        <v>79652.3</v>
      </c>
      <c r="AL11" s="69">
        <f t="shared" si="8"/>
        <v>35786.399999999994</v>
      </c>
      <c r="AM11" s="69">
        <f>AM30+AM44+AM85+AM50+AM67+AM13+AM105+AM118+AM131+AM94+AM148</f>
        <v>26291.8</v>
      </c>
      <c r="AN11" s="69">
        <f>AN30+AN44+AN85+AN50+AN67+AN13+AN105+AN118+AN131+AN94+AN148</f>
        <v>25877.129999999997</v>
      </c>
      <c r="AO11" s="69">
        <f t="shared" si="8"/>
        <v>48204.399999999994</v>
      </c>
      <c r="AP11" s="69">
        <f t="shared" si="8"/>
        <v>37406.9</v>
      </c>
      <c r="AQ11" s="69">
        <f t="shared" si="8"/>
        <v>36196.800000000003</v>
      </c>
      <c r="AR11" s="69">
        <f t="shared" si="8"/>
        <v>25673.200000000001</v>
      </c>
      <c r="AS11" s="69">
        <f t="shared" si="8"/>
        <v>25673.200000000001</v>
      </c>
      <c r="AT11" s="69">
        <f t="shared" si="8"/>
        <v>25673.200000000001</v>
      </c>
      <c r="AU11" s="69">
        <f t="shared" si="8"/>
        <v>579245</v>
      </c>
      <c r="AV11" s="69">
        <f t="shared" si="8"/>
        <v>579245</v>
      </c>
      <c r="AW11" s="69">
        <f t="shared" si="8"/>
        <v>579245</v>
      </c>
      <c r="AX11" s="69">
        <f t="shared" si="8"/>
        <v>116998</v>
      </c>
      <c r="AY11" s="69">
        <f t="shared" si="8"/>
        <v>116998</v>
      </c>
      <c r="AZ11" s="69">
        <f t="shared" si="8"/>
        <v>116998</v>
      </c>
      <c r="BA11" s="69">
        <f>BA30+BA44+BA85+BA50+BA67+BA13+BA105+BA118+BA131+BA94+BA148</f>
        <v>426764.4</v>
      </c>
      <c r="BB11" s="69">
        <f>BB30+BB44+BB85+BB50+BB67+BB13+BB105+BB118+BB131+BB94+BB148</f>
        <v>1528580.4999999995</v>
      </c>
      <c r="BC11" s="69">
        <f t="shared" ref="BC11:BL11" si="11">BC30+BC44+BC85+BC50+BC67+BC13+BC105+BC118+BC131+BC94+BC148</f>
        <v>1520895.8999999994</v>
      </c>
      <c r="BD11" s="69">
        <f t="shared" ref="BD11:BI11" si="12">BD30+BD44+BD85+BD50+BD67+BD13+BD105+BD118+BD131+BD94+BD148</f>
        <v>0</v>
      </c>
      <c r="BE11" s="69">
        <f t="shared" si="12"/>
        <v>2000</v>
      </c>
      <c r="BF11" s="69">
        <f t="shared" si="12"/>
        <v>2000</v>
      </c>
      <c r="BG11" s="69">
        <f>BG30+BG44+BG85+BG50+BG67+BG13+BG105+BG118+BG131+BG94+BG148</f>
        <v>426764.4</v>
      </c>
      <c r="BH11" s="69">
        <f t="shared" si="12"/>
        <v>426764.4</v>
      </c>
      <c r="BI11" s="69">
        <f t="shared" si="12"/>
        <v>419319.8</v>
      </c>
      <c r="BJ11" s="69">
        <f t="shared" si="11"/>
        <v>0</v>
      </c>
      <c r="BK11" s="69">
        <f>BK30+BK44+BK85+BK50+BK67+BK13+BK105+BK118+BK131+BK94+BK148</f>
        <v>316260</v>
      </c>
      <c r="BL11" s="69">
        <f t="shared" si="11"/>
        <v>316020</v>
      </c>
      <c r="BM11" s="69">
        <f t="shared" ref="BM11" si="13">BM30+BM44+BM85+BM50+BM67+BM13+BM105+BM118+BM131+BM94+BM148</f>
        <v>0</v>
      </c>
      <c r="BN11" s="69">
        <f>BN30+BN44+BN85+BN50+BN67+BN13+BN105+BN118+BN131+BN94+BN148</f>
        <v>766607</v>
      </c>
      <c r="BO11" s="69">
        <f t="shared" ref="BO11:BP11" si="14">BO30+BO44+BO85+BO50+BO67+BO13+BO105+BO118+BO131+BO94+BO148</f>
        <v>766607</v>
      </c>
      <c r="BP11" s="69">
        <f t="shared" si="14"/>
        <v>0</v>
      </c>
      <c r="BQ11" s="69">
        <f>BQ30+BQ44+BQ85+BQ50+BQ67+BQ13+BQ105+BQ118+BQ131+BQ94+BQ148</f>
        <v>16949.100000000006</v>
      </c>
      <c r="BR11" s="69">
        <f t="shared" ref="BR11" si="15">BR30+BR44+BR85+BR50+BR67+BR13+BR105+BR118+BR131+BR94+BR148</f>
        <v>16949.100000000006</v>
      </c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</row>
    <row r="12" spans="1:83" s="31" customFormat="1" ht="18" customHeight="1" x14ac:dyDescent="0.25">
      <c r="A12" s="32" t="s">
        <v>164</v>
      </c>
      <c r="B12" s="33"/>
      <c r="C12" s="33"/>
      <c r="D12" s="33"/>
      <c r="E12" s="48"/>
      <c r="F12" s="48"/>
      <c r="G12" s="48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4"/>
      <c r="BE12" s="34"/>
      <c r="BF12" s="34"/>
      <c r="BG12" s="33"/>
      <c r="BH12" s="34"/>
      <c r="BI12" s="34"/>
      <c r="BJ12" s="33"/>
      <c r="BK12" s="34"/>
      <c r="BL12" s="34"/>
      <c r="BM12" s="33"/>
      <c r="BN12" s="34"/>
      <c r="BO12" s="34"/>
      <c r="BP12" s="33"/>
      <c r="BQ12" s="34"/>
      <c r="BR12" s="34"/>
    </row>
    <row r="13" spans="1:83" ht="48.75" customHeight="1" x14ac:dyDescent="0.25">
      <c r="A13" s="38" t="s">
        <v>65</v>
      </c>
      <c r="B13" s="19">
        <f>SUM(B14:B29)</f>
        <v>0</v>
      </c>
      <c r="C13" s="19">
        <f t="shared" ref="C13:P13" si="16">SUM(C14:C29)</f>
        <v>138546.4</v>
      </c>
      <c r="D13" s="19">
        <f>SUM(D14:D29)</f>
        <v>138546.4</v>
      </c>
      <c r="E13" s="33">
        <f t="shared" si="4"/>
        <v>0</v>
      </c>
      <c r="F13" s="33">
        <f t="shared" si="5"/>
        <v>0</v>
      </c>
      <c r="G13" s="33">
        <f t="shared" si="6"/>
        <v>0</v>
      </c>
      <c r="H13" s="19">
        <f t="shared" ref="H13:M13" si="17">SUM(H14:H29)</f>
        <v>0</v>
      </c>
      <c r="I13" s="19">
        <f t="shared" si="17"/>
        <v>0</v>
      </c>
      <c r="J13" s="19">
        <f t="shared" si="17"/>
        <v>0</v>
      </c>
      <c r="K13" s="19">
        <f t="shared" si="17"/>
        <v>0</v>
      </c>
      <c r="L13" s="19">
        <f t="shared" si="17"/>
        <v>0</v>
      </c>
      <c r="M13" s="19">
        <f t="shared" si="17"/>
        <v>0</v>
      </c>
      <c r="N13" s="19">
        <f t="shared" si="16"/>
        <v>0</v>
      </c>
      <c r="O13" s="19">
        <f t="shared" si="16"/>
        <v>0</v>
      </c>
      <c r="P13" s="19">
        <f t="shared" si="16"/>
        <v>0</v>
      </c>
      <c r="Q13" s="19">
        <f t="shared" ref="Q13:AZ13" si="18">SUM(Q14:Q29)</f>
        <v>0</v>
      </c>
      <c r="R13" s="19">
        <f t="shared" si="18"/>
        <v>0</v>
      </c>
      <c r="S13" s="19">
        <f t="shared" si="18"/>
        <v>0</v>
      </c>
      <c r="T13" s="40">
        <f t="shared" si="18"/>
        <v>0</v>
      </c>
      <c r="U13" s="40">
        <f t="shared" si="18"/>
        <v>0</v>
      </c>
      <c r="V13" s="40">
        <f t="shared" si="18"/>
        <v>0</v>
      </c>
      <c r="W13" s="40">
        <f t="shared" ref="W13:Y13" si="19">SUM(W14:W29)</f>
        <v>0</v>
      </c>
      <c r="X13" s="40">
        <f t="shared" si="19"/>
        <v>0</v>
      </c>
      <c r="Y13" s="40">
        <f t="shared" si="19"/>
        <v>0</v>
      </c>
      <c r="Z13" s="19">
        <f t="shared" ref="Z13:AH13" si="20">SUM(Z14:Z29)</f>
        <v>0</v>
      </c>
      <c r="AA13" s="19">
        <f t="shared" si="20"/>
        <v>0</v>
      </c>
      <c r="AB13" s="19">
        <f t="shared" si="20"/>
        <v>0</v>
      </c>
      <c r="AC13" s="19">
        <f t="shared" si="20"/>
        <v>0</v>
      </c>
      <c r="AD13" s="19">
        <f t="shared" si="20"/>
        <v>0</v>
      </c>
      <c r="AE13" s="19">
        <f t="shared" si="20"/>
        <v>0</v>
      </c>
      <c r="AF13" s="19">
        <f t="shared" si="20"/>
        <v>0</v>
      </c>
      <c r="AG13" s="19">
        <f t="shared" si="20"/>
        <v>0</v>
      </c>
      <c r="AH13" s="19">
        <f t="shared" si="20"/>
        <v>0</v>
      </c>
      <c r="AI13" s="19">
        <f t="shared" si="18"/>
        <v>0</v>
      </c>
      <c r="AJ13" s="19">
        <f t="shared" si="18"/>
        <v>0</v>
      </c>
      <c r="AK13" s="40">
        <f t="shared" si="18"/>
        <v>0</v>
      </c>
      <c r="AL13" s="40">
        <f t="shared" si="18"/>
        <v>0</v>
      </c>
      <c r="AM13" s="40">
        <f t="shared" si="18"/>
        <v>0</v>
      </c>
      <c r="AN13" s="40">
        <f t="shared" si="18"/>
        <v>0</v>
      </c>
      <c r="AO13" s="40">
        <f t="shared" si="18"/>
        <v>0</v>
      </c>
      <c r="AP13" s="19">
        <f t="shared" si="18"/>
        <v>0</v>
      </c>
      <c r="AQ13" s="19">
        <f t="shared" si="18"/>
        <v>0</v>
      </c>
      <c r="AR13" s="19">
        <f t="shared" si="18"/>
        <v>0</v>
      </c>
      <c r="AS13" s="19">
        <f t="shared" si="18"/>
        <v>0</v>
      </c>
      <c r="AT13" s="19">
        <f t="shared" si="18"/>
        <v>0</v>
      </c>
      <c r="AU13" s="19">
        <f t="shared" si="18"/>
        <v>0</v>
      </c>
      <c r="AV13" s="19">
        <f t="shared" si="18"/>
        <v>0</v>
      </c>
      <c r="AW13" s="19">
        <f t="shared" si="18"/>
        <v>0</v>
      </c>
      <c r="AX13" s="40">
        <f t="shared" si="18"/>
        <v>0</v>
      </c>
      <c r="AY13" s="40">
        <f t="shared" si="18"/>
        <v>0</v>
      </c>
      <c r="AZ13" s="40">
        <f t="shared" si="18"/>
        <v>0</v>
      </c>
      <c r="BA13" s="19">
        <f>SUM(BA14:BA29)</f>
        <v>0</v>
      </c>
      <c r="BB13" s="40">
        <f>SUM(BB14:BB29)</f>
        <v>138546.4</v>
      </c>
      <c r="BC13" s="19">
        <f>SUM(BC14:BC29)</f>
        <v>138546.4</v>
      </c>
      <c r="BD13" s="40">
        <f>SUM(BD14:BD29)</f>
        <v>0</v>
      </c>
      <c r="BE13" s="40">
        <f t="shared" ref="BE13:BF13" si="21">SUM(BE14:BE29)</f>
        <v>0</v>
      </c>
      <c r="BF13" s="40">
        <f t="shared" si="21"/>
        <v>0</v>
      </c>
      <c r="BG13" s="40">
        <f>SUM(BG14:BG26)</f>
        <v>0</v>
      </c>
      <c r="BH13" s="19">
        <f>SUM(BH14:BH29)</f>
        <v>0</v>
      </c>
      <c r="BI13" s="19">
        <f>SUM(BI14:BI29)</f>
        <v>0</v>
      </c>
      <c r="BJ13" s="40">
        <f>SUM(BJ14:BJ26)</f>
        <v>0</v>
      </c>
      <c r="BK13" s="40">
        <f>SUM(BK14:BK29)</f>
        <v>40860</v>
      </c>
      <c r="BL13" s="40">
        <f>SUM(BL14:BL29)</f>
        <v>40860</v>
      </c>
      <c r="BM13" s="40">
        <f>SUM(BM14:BM26)</f>
        <v>0</v>
      </c>
      <c r="BN13" s="40">
        <f>SUM(BN14:BN29)</f>
        <v>97686.399999999994</v>
      </c>
      <c r="BO13" s="40">
        <f>SUM(BO14:BO29)</f>
        <v>97686.399999999994</v>
      </c>
      <c r="BP13" s="40">
        <f>SUM(BP14:BP26)</f>
        <v>0</v>
      </c>
      <c r="BQ13" s="40">
        <f>SUM(BQ14:BQ29)</f>
        <v>0</v>
      </c>
      <c r="BR13" s="40">
        <f>SUM(BR14:BR29)</f>
        <v>0</v>
      </c>
    </row>
    <row r="14" spans="1:83" ht="16.5" customHeight="1" x14ac:dyDescent="0.25">
      <c r="A14" s="14" t="s">
        <v>66</v>
      </c>
      <c r="B14" s="7">
        <f>SUM(E14+Z14+BA14)</f>
        <v>0</v>
      </c>
      <c r="C14" s="7">
        <f t="shared" ref="C14:C29" si="22">O14+AA14+I14+L14+BB14</f>
        <v>10615.3</v>
      </c>
      <c r="D14" s="7">
        <f>P14+AB14+J14+M14+BC14</f>
        <v>10615.3</v>
      </c>
      <c r="E14" s="48"/>
      <c r="F14" s="48"/>
      <c r="G14" s="48"/>
      <c r="H14" s="5"/>
      <c r="I14" s="5"/>
      <c r="J14" s="7"/>
      <c r="K14" s="7"/>
      <c r="L14" s="7"/>
      <c r="M14" s="7"/>
      <c r="N14" s="7"/>
      <c r="O14" s="7"/>
      <c r="P14" s="7"/>
      <c r="Q14" s="7"/>
      <c r="R14" s="7"/>
      <c r="S14" s="7"/>
      <c r="T14" s="6"/>
      <c r="U14" s="6"/>
      <c r="V14" s="6"/>
      <c r="W14" s="6"/>
      <c r="X14" s="6"/>
      <c r="Y14" s="6"/>
      <c r="Z14" s="7"/>
      <c r="AA14" s="7"/>
      <c r="AB14" s="7"/>
      <c r="AC14" s="5"/>
      <c r="AD14" s="5"/>
      <c r="AE14" s="5"/>
      <c r="AF14" s="7"/>
      <c r="AG14" s="7"/>
      <c r="AH14" s="7"/>
      <c r="AI14" s="52"/>
      <c r="AJ14" s="53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2">
        <f t="shared" ref="BA14:BA29" si="23">SUM(BD14+BG14+BJ14+BM14)</f>
        <v>0</v>
      </c>
      <c r="BB14" s="52">
        <f>BK14+BH14+BE14+BN14</f>
        <v>10615.3</v>
      </c>
      <c r="BC14" s="52">
        <f>BL14+BI14+BF14+BO14</f>
        <v>10615.3</v>
      </c>
      <c r="BD14" s="55"/>
      <c r="BE14" s="55"/>
      <c r="BF14" s="55"/>
      <c r="BG14" s="51"/>
      <c r="BH14" s="56"/>
      <c r="BI14" s="56"/>
      <c r="BJ14" s="51"/>
      <c r="BK14" s="55">
        <v>3180</v>
      </c>
      <c r="BL14" s="55">
        <v>3180</v>
      </c>
      <c r="BM14" s="51"/>
      <c r="BN14" s="55">
        <v>7435.3</v>
      </c>
      <c r="BO14" s="55">
        <v>7435.3</v>
      </c>
      <c r="BP14" s="51"/>
      <c r="BQ14" s="55"/>
      <c r="BR14" s="55"/>
    </row>
    <row r="15" spans="1:83" ht="17.25" customHeight="1" x14ac:dyDescent="0.25">
      <c r="A15" s="14" t="s">
        <v>67</v>
      </c>
      <c r="B15" s="7">
        <f t="shared" ref="B15:B29" si="24">SUM(E15+Z15+BA15)</f>
        <v>0</v>
      </c>
      <c r="C15" s="7">
        <f t="shared" si="22"/>
        <v>10341.700000000001</v>
      </c>
      <c r="D15" s="7">
        <f t="shared" ref="D15:D29" si="25">P15+AB15+J15+M15+BC15</f>
        <v>10341.700000000001</v>
      </c>
      <c r="E15" s="48"/>
      <c r="F15" s="48"/>
      <c r="G15" s="48"/>
      <c r="H15" s="5"/>
      <c r="I15" s="5"/>
      <c r="J15" s="7"/>
      <c r="K15" s="7"/>
      <c r="L15" s="7"/>
      <c r="M15" s="7"/>
      <c r="N15" s="7"/>
      <c r="O15" s="7"/>
      <c r="P15" s="7"/>
      <c r="Q15" s="7"/>
      <c r="R15" s="7"/>
      <c r="S15" s="7"/>
      <c r="T15" s="6"/>
      <c r="U15" s="6"/>
      <c r="V15" s="6"/>
      <c r="W15" s="6"/>
      <c r="X15" s="6"/>
      <c r="Y15" s="6"/>
      <c r="Z15" s="7"/>
      <c r="AA15" s="7"/>
      <c r="AB15" s="7"/>
      <c r="AC15" s="5"/>
      <c r="AD15" s="5"/>
      <c r="AE15" s="5"/>
      <c r="AF15" s="7"/>
      <c r="AG15" s="7"/>
      <c r="AH15" s="7"/>
      <c r="AI15" s="52"/>
      <c r="AJ15" s="53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2">
        <f t="shared" si="23"/>
        <v>0</v>
      </c>
      <c r="BB15" s="52">
        <f t="shared" ref="BB15:BB49" si="26">BK15+BH15+BE15+BN15</f>
        <v>10341.700000000001</v>
      </c>
      <c r="BC15" s="52">
        <f>BL15+BI15+BF15+BO15</f>
        <v>10341.700000000001</v>
      </c>
      <c r="BD15" s="55"/>
      <c r="BE15" s="55"/>
      <c r="BF15" s="55"/>
      <c r="BG15" s="51"/>
      <c r="BH15" s="56"/>
      <c r="BI15" s="56"/>
      <c r="BJ15" s="51"/>
      <c r="BK15" s="55">
        <v>2820</v>
      </c>
      <c r="BL15" s="55">
        <v>2820</v>
      </c>
      <c r="BM15" s="51"/>
      <c r="BN15" s="55">
        <v>7521.7</v>
      </c>
      <c r="BO15" s="55">
        <v>7521.7</v>
      </c>
      <c r="BP15" s="51"/>
      <c r="BQ15" s="55"/>
      <c r="BR15" s="55"/>
    </row>
    <row r="16" spans="1:83" ht="16.5" customHeight="1" x14ac:dyDescent="0.25">
      <c r="A16" s="14" t="s">
        <v>68</v>
      </c>
      <c r="B16" s="7">
        <f t="shared" si="24"/>
        <v>0</v>
      </c>
      <c r="C16" s="7">
        <f t="shared" si="22"/>
        <v>3817.5</v>
      </c>
      <c r="D16" s="7">
        <f t="shared" si="25"/>
        <v>3817.5</v>
      </c>
      <c r="E16" s="48"/>
      <c r="F16" s="48"/>
      <c r="G16" s="48"/>
      <c r="H16" s="5"/>
      <c r="I16" s="5"/>
      <c r="J16" s="7"/>
      <c r="K16" s="7"/>
      <c r="L16" s="7"/>
      <c r="M16" s="7"/>
      <c r="N16" s="7"/>
      <c r="O16" s="7"/>
      <c r="P16" s="7"/>
      <c r="Q16" s="7"/>
      <c r="R16" s="7"/>
      <c r="S16" s="7"/>
      <c r="T16" s="6"/>
      <c r="U16" s="6"/>
      <c r="V16" s="6"/>
      <c r="W16" s="6"/>
      <c r="X16" s="6"/>
      <c r="Y16" s="6"/>
      <c r="Z16" s="7"/>
      <c r="AA16" s="7"/>
      <c r="AB16" s="7"/>
      <c r="AC16" s="5"/>
      <c r="AD16" s="5"/>
      <c r="AE16" s="5"/>
      <c r="AF16" s="7"/>
      <c r="AG16" s="7"/>
      <c r="AH16" s="7"/>
      <c r="AI16" s="52"/>
      <c r="AJ16" s="53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2">
        <f t="shared" si="23"/>
        <v>0</v>
      </c>
      <c r="BB16" s="52">
        <f t="shared" si="26"/>
        <v>3817.5</v>
      </c>
      <c r="BC16" s="52">
        <f t="shared" ref="BC16:BC29" si="27">BL16+BI16+BF16+BO16</f>
        <v>3817.5</v>
      </c>
      <c r="BD16" s="55"/>
      <c r="BE16" s="55"/>
      <c r="BF16" s="55"/>
      <c r="BG16" s="51"/>
      <c r="BH16" s="56"/>
      <c r="BI16" s="56"/>
      <c r="BJ16" s="51"/>
      <c r="BK16" s="55">
        <v>2160</v>
      </c>
      <c r="BL16" s="55">
        <v>2160</v>
      </c>
      <c r="BM16" s="51"/>
      <c r="BN16" s="55">
        <v>1657.5</v>
      </c>
      <c r="BO16" s="55">
        <v>1657.5</v>
      </c>
      <c r="BP16" s="51"/>
      <c r="BQ16" s="55"/>
      <c r="BR16" s="55"/>
    </row>
    <row r="17" spans="1:70" ht="18.75" customHeight="1" x14ac:dyDescent="0.25">
      <c r="A17" s="14" t="s">
        <v>69</v>
      </c>
      <c r="B17" s="7">
        <f t="shared" si="24"/>
        <v>0</v>
      </c>
      <c r="C17" s="7">
        <f t="shared" si="22"/>
        <v>7155.4</v>
      </c>
      <c r="D17" s="7">
        <f t="shared" si="25"/>
        <v>7155.4</v>
      </c>
      <c r="E17" s="48"/>
      <c r="F17" s="48"/>
      <c r="G17" s="48"/>
      <c r="H17" s="5"/>
      <c r="I17" s="5"/>
      <c r="J17" s="5"/>
      <c r="K17" s="7"/>
      <c r="L17" s="7"/>
      <c r="M17" s="7"/>
      <c r="N17" s="7"/>
      <c r="O17" s="7"/>
      <c r="P17" s="7"/>
      <c r="Q17" s="7"/>
      <c r="R17" s="7"/>
      <c r="S17" s="7"/>
      <c r="T17" s="6"/>
      <c r="U17" s="6"/>
      <c r="V17" s="6"/>
      <c r="W17" s="6"/>
      <c r="X17" s="6"/>
      <c r="Y17" s="6"/>
      <c r="Z17" s="7"/>
      <c r="AA17" s="7"/>
      <c r="AB17" s="7"/>
      <c r="AC17" s="5"/>
      <c r="AD17" s="5"/>
      <c r="AE17" s="5"/>
      <c r="AF17" s="7"/>
      <c r="AG17" s="7"/>
      <c r="AH17" s="7"/>
      <c r="AI17" s="52"/>
      <c r="AJ17" s="53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2">
        <f t="shared" si="23"/>
        <v>0</v>
      </c>
      <c r="BB17" s="52">
        <f t="shared" si="26"/>
        <v>7155.4</v>
      </c>
      <c r="BC17" s="52">
        <f t="shared" si="27"/>
        <v>7155.4</v>
      </c>
      <c r="BD17" s="55"/>
      <c r="BE17" s="55"/>
      <c r="BF17" s="55"/>
      <c r="BG17" s="51"/>
      <c r="BH17" s="56"/>
      <c r="BI17" s="56"/>
      <c r="BJ17" s="51"/>
      <c r="BK17" s="55">
        <v>2160</v>
      </c>
      <c r="BL17" s="55">
        <v>2160</v>
      </c>
      <c r="BM17" s="51"/>
      <c r="BN17" s="55">
        <v>4995.3999999999996</v>
      </c>
      <c r="BO17" s="55">
        <v>4995.3999999999996</v>
      </c>
      <c r="BP17" s="51"/>
      <c r="BQ17" s="55"/>
      <c r="BR17" s="55"/>
    </row>
    <row r="18" spans="1:70" ht="15" customHeight="1" x14ac:dyDescent="0.25">
      <c r="A18" s="14" t="s">
        <v>70</v>
      </c>
      <c r="B18" s="7">
        <f t="shared" si="24"/>
        <v>0</v>
      </c>
      <c r="C18" s="7">
        <f t="shared" si="22"/>
        <v>12427.7</v>
      </c>
      <c r="D18" s="7">
        <f t="shared" si="25"/>
        <v>12427.7</v>
      </c>
      <c r="E18" s="48"/>
      <c r="F18" s="48"/>
      <c r="G18" s="48"/>
      <c r="H18" s="5"/>
      <c r="I18" s="5"/>
      <c r="J18" s="7"/>
      <c r="K18" s="7"/>
      <c r="L18" s="7"/>
      <c r="M18" s="7"/>
      <c r="N18" s="7"/>
      <c r="O18" s="7"/>
      <c r="P18" s="7"/>
      <c r="Q18" s="7"/>
      <c r="R18" s="7"/>
      <c r="S18" s="7"/>
      <c r="T18" s="6"/>
      <c r="U18" s="6"/>
      <c r="V18" s="6"/>
      <c r="W18" s="6"/>
      <c r="X18" s="6"/>
      <c r="Y18" s="6"/>
      <c r="Z18" s="7"/>
      <c r="AA18" s="7"/>
      <c r="AB18" s="7"/>
      <c r="AC18" s="5"/>
      <c r="AD18" s="5"/>
      <c r="AE18" s="5"/>
      <c r="AF18" s="7"/>
      <c r="AG18" s="7"/>
      <c r="AH18" s="7"/>
      <c r="AI18" s="52"/>
      <c r="AJ18" s="53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2">
        <f t="shared" si="23"/>
        <v>0</v>
      </c>
      <c r="BB18" s="52">
        <f t="shared" si="26"/>
        <v>12427.7</v>
      </c>
      <c r="BC18" s="52">
        <f t="shared" si="27"/>
        <v>12427.7</v>
      </c>
      <c r="BD18" s="55"/>
      <c r="BE18" s="55"/>
      <c r="BF18" s="55"/>
      <c r="BG18" s="51"/>
      <c r="BH18" s="56"/>
      <c r="BI18" s="56"/>
      <c r="BJ18" s="51"/>
      <c r="BK18" s="55">
        <v>3180</v>
      </c>
      <c r="BL18" s="55">
        <v>3180</v>
      </c>
      <c r="BM18" s="51"/>
      <c r="BN18" s="55">
        <v>9247.7000000000007</v>
      </c>
      <c r="BO18" s="55">
        <v>9247.7000000000007</v>
      </c>
      <c r="BP18" s="51"/>
      <c r="BQ18" s="55"/>
      <c r="BR18" s="55"/>
    </row>
    <row r="19" spans="1:70" ht="17.25" customHeight="1" x14ac:dyDescent="0.25">
      <c r="A19" s="14" t="s">
        <v>71</v>
      </c>
      <c r="B19" s="7">
        <f t="shared" si="24"/>
        <v>0</v>
      </c>
      <c r="C19" s="7">
        <f t="shared" si="22"/>
        <v>10390.200000000001</v>
      </c>
      <c r="D19" s="7">
        <f t="shared" si="25"/>
        <v>10390.200000000001</v>
      </c>
      <c r="E19" s="48"/>
      <c r="F19" s="48"/>
      <c r="G19" s="48"/>
      <c r="H19" s="5"/>
      <c r="I19" s="5"/>
      <c r="J19" s="5"/>
      <c r="K19" s="7"/>
      <c r="L19" s="7"/>
      <c r="M19" s="7"/>
      <c r="N19" s="7"/>
      <c r="O19" s="7"/>
      <c r="P19" s="7"/>
      <c r="Q19" s="7"/>
      <c r="R19" s="7"/>
      <c r="S19" s="7"/>
      <c r="T19" s="6"/>
      <c r="U19" s="6"/>
      <c r="V19" s="6"/>
      <c r="W19" s="6"/>
      <c r="X19" s="6"/>
      <c r="Y19" s="6"/>
      <c r="Z19" s="7"/>
      <c r="AA19" s="7"/>
      <c r="AB19" s="7"/>
      <c r="AC19" s="5"/>
      <c r="AD19" s="5"/>
      <c r="AE19" s="5"/>
      <c r="AF19" s="7"/>
      <c r="AG19" s="7"/>
      <c r="AH19" s="7"/>
      <c r="AI19" s="52"/>
      <c r="AJ19" s="53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2">
        <f t="shared" si="23"/>
        <v>0</v>
      </c>
      <c r="BB19" s="52">
        <f t="shared" si="26"/>
        <v>10390.200000000001</v>
      </c>
      <c r="BC19" s="52">
        <f t="shared" si="27"/>
        <v>10390.200000000001</v>
      </c>
      <c r="BD19" s="55"/>
      <c r="BE19" s="55"/>
      <c r="BF19" s="55"/>
      <c r="BG19" s="51"/>
      <c r="BH19" s="56"/>
      <c r="BI19" s="56"/>
      <c r="BJ19" s="51"/>
      <c r="BK19" s="55">
        <v>3000</v>
      </c>
      <c r="BL19" s="55">
        <v>3000</v>
      </c>
      <c r="BM19" s="51"/>
      <c r="BN19" s="55">
        <v>7390.2</v>
      </c>
      <c r="BO19" s="55">
        <v>7390.2</v>
      </c>
      <c r="BP19" s="51"/>
      <c r="BQ19" s="55"/>
      <c r="BR19" s="55"/>
    </row>
    <row r="20" spans="1:70" ht="19.5" customHeight="1" x14ac:dyDescent="0.25">
      <c r="A20" s="14" t="s">
        <v>72</v>
      </c>
      <c r="B20" s="7">
        <f t="shared" si="24"/>
        <v>0</v>
      </c>
      <c r="C20" s="7">
        <f t="shared" si="22"/>
        <v>9656.2000000000007</v>
      </c>
      <c r="D20" s="7">
        <f t="shared" si="25"/>
        <v>9656.2000000000007</v>
      </c>
      <c r="E20" s="48"/>
      <c r="F20" s="48"/>
      <c r="G20" s="48"/>
      <c r="H20" s="5"/>
      <c r="I20" s="5"/>
      <c r="J20" s="7"/>
      <c r="K20" s="7"/>
      <c r="L20" s="7"/>
      <c r="M20" s="7"/>
      <c r="N20" s="7"/>
      <c r="O20" s="7"/>
      <c r="P20" s="7"/>
      <c r="Q20" s="7"/>
      <c r="R20" s="7"/>
      <c r="S20" s="7"/>
      <c r="T20" s="6"/>
      <c r="U20" s="6"/>
      <c r="V20" s="6"/>
      <c r="W20" s="6"/>
      <c r="X20" s="6"/>
      <c r="Y20" s="6"/>
      <c r="Z20" s="7"/>
      <c r="AA20" s="7"/>
      <c r="AB20" s="7"/>
      <c r="AC20" s="5"/>
      <c r="AD20" s="5"/>
      <c r="AE20" s="5"/>
      <c r="AF20" s="7"/>
      <c r="AG20" s="7"/>
      <c r="AH20" s="7"/>
      <c r="AI20" s="52"/>
      <c r="AJ20" s="53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2">
        <f t="shared" si="23"/>
        <v>0</v>
      </c>
      <c r="BB20" s="52">
        <f t="shared" si="26"/>
        <v>9656.2000000000007</v>
      </c>
      <c r="BC20" s="52">
        <f t="shared" si="27"/>
        <v>9656.2000000000007</v>
      </c>
      <c r="BD20" s="55"/>
      <c r="BE20" s="55"/>
      <c r="BF20" s="55"/>
      <c r="BG20" s="51"/>
      <c r="BH20" s="56"/>
      <c r="BI20" s="56"/>
      <c r="BJ20" s="51"/>
      <c r="BK20" s="55">
        <v>2460</v>
      </c>
      <c r="BL20" s="55">
        <v>2460</v>
      </c>
      <c r="BM20" s="51"/>
      <c r="BN20" s="55">
        <v>7196.2</v>
      </c>
      <c r="BO20" s="55">
        <v>7196.2</v>
      </c>
      <c r="BP20" s="51"/>
      <c r="BQ20" s="55"/>
      <c r="BR20" s="55"/>
    </row>
    <row r="21" spans="1:70" ht="17.25" customHeight="1" x14ac:dyDescent="0.25">
      <c r="A21" s="14" t="s">
        <v>73</v>
      </c>
      <c r="B21" s="7">
        <f t="shared" si="24"/>
        <v>0</v>
      </c>
      <c r="C21" s="7">
        <f t="shared" si="22"/>
        <v>6628.4</v>
      </c>
      <c r="D21" s="7">
        <f t="shared" si="25"/>
        <v>6628.4</v>
      </c>
      <c r="E21" s="48"/>
      <c r="F21" s="48"/>
      <c r="G21" s="48"/>
      <c r="H21" s="5"/>
      <c r="I21" s="5"/>
      <c r="J21" s="7"/>
      <c r="K21" s="7"/>
      <c r="L21" s="7"/>
      <c r="M21" s="7"/>
      <c r="N21" s="7"/>
      <c r="O21" s="7"/>
      <c r="P21" s="7"/>
      <c r="Q21" s="7"/>
      <c r="R21" s="7"/>
      <c r="S21" s="7"/>
      <c r="T21" s="6"/>
      <c r="U21" s="6"/>
      <c r="V21" s="6"/>
      <c r="W21" s="6"/>
      <c r="X21" s="6"/>
      <c r="Y21" s="6"/>
      <c r="Z21" s="7"/>
      <c r="AA21" s="7"/>
      <c r="AB21" s="7"/>
      <c r="AC21" s="5"/>
      <c r="AD21" s="5"/>
      <c r="AE21" s="5"/>
      <c r="AF21" s="7"/>
      <c r="AG21" s="7"/>
      <c r="AH21" s="7"/>
      <c r="AI21" s="52"/>
      <c r="AJ21" s="53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2">
        <f t="shared" si="23"/>
        <v>0</v>
      </c>
      <c r="BB21" s="52">
        <f t="shared" si="26"/>
        <v>6628.4</v>
      </c>
      <c r="BC21" s="52">
        <f t="shared" si="27"/>
        <v>6628.4</v>
      </c>
      <c r="BD21" s="55"/>
      <c r="BE21" s="55"/>
      <c r="BF21" s="55"/>
      <c r="BG21" s="51"/>
      <c r="BH21" s="56"/>
      <c r="BI21" s="56"/>
      <c r="BJ21" s="51"/>
      <c r="BK21" s="55">
        <v>2160</v>
      </c>
      <c r="BL21" s="55">
        <v>2160</v>
      </c>
      <c r="BM21" s="51"/>
      <c r="BN21" s="55">
        <v>4468.3999999999996</v>
      </c>
      <c r="BO21" s="55">
        <v>4468.3999999999996</v>
      </c>
      <c r="BP21" s="51"/>
      <c r="BQ21" s="55"/>
      <c r="BR21" s="55"/>
    </row>
    <row r="22" spans="1:70" ht="15" customHeight="1" x14ac:dyDescent="0.25">
      <c r="A22" s="14" t="s">
        <v>74</v>
      </c>
      <c r="B22" s="7">
        <f t="shared" si="24"/>
        <v>0</v>
      </c>
      <c r="C22" s="7">
        <f t="shared" si="22"/>
        <v>5814.1</v>
      </c>
      <c r="D22" s="7">
        <f t="shared" si="25"/>
        <v>5814.1</v>
      </c>
      <c r="E22" s="48"/>
      <c r="F22" s="48"/>
      <c r="G22" s="48"/>
      <c r="H22" s="5"/>
      <c r="I22" s="5"/>
      <c r="J22" s="5"/>
      <c r="K22" s="7"/>
      <c r="L22" s="7"/>
      <c r="M22" s="7"/>
      <c r="N22" s="7"/>
      <c r="O22" s="7"/>
      <c r="P22" s="7"/>
      <c r="Q22" s="7"/>
      <c r="R22" s="7"/>
      <c r="S22" s="7"/>
      <c r="T22" s="6"/>
      <c r="U22" s="6"/>
      <c r="V22" s="6"/>
      <c r="W22" s="6"/>
      <c r="X22" s="6"/>
      <c r="Y22" s="6"/>
      <c r="Z22" s="7"/>
      <c r="AA22" s="7"/>
      <c r="AB22" s="7"/>
      <c r="AC22" s="5"/>
      <c r="AD22" s="5"/>
      <c r="AE22" s="5"/>
      <c r="AF22" s="7"/>
      <c r="AG22" s="7"/>
      <c r="AH22" s="7"/>
      <c r="AI22" s="52"/>
      <c r="AJ22" s="53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2">
        <f t="shared" si="23"/>
        <v>0</v>
      </c>
      <c r="BB22" s="52">
        <f t="shared" si="26"/>
        <v>5814.1</v>
      </c>
      <c r="BC22" s="52">
        <f t="shared" si="27"/>
        <v>5814.1</v>
      </c>
      <c r="BD22" s="55"/>
      <c r="BE22" s="55"/>
      <c r="BF22" s="55"/>
      <c r="BG22" s="51"/>
      <c r="BH22" s="56"/>
      <c r="BI22" s="56"/>
      <c r="BJ22" s="51"/>
      <c r="BK22" s="55">
        <v>1980</v>
      </c>
      <c r="BL22" s="55">
        <v>1980</v>
      </c>
      <c r="BM22" s="51"/>
      <c r="BN22" s="55">
        <v>3834.1</v>
      </c>
      <c r="BO22" s="55">
        <v>3834.1</v>
      </c>
      <c r="BP22" s="51"/>
      <c r="BQ22" s="55"/>
      <c r="BR22" s="55"/>
    </row>
    <row r="23" spans="1:70" ht="17.25" customHeight="1" x14ac:dyDescent="0.25">
      <c r="A23" s="14" t="s">
        <v>75</v>
      </c>
      <c r="B23" s="7">
        <f t="shared" si="24"/>
        <v>0</v>
      </c>
      <c r="C23" s="7">
        <f t="shared" si="22"/>
        <v>8621.7000000000007</v>
      </c>
      <c r="D23" s="7">
        <f t="shared" si="25"/>
        <v>8621.7000000000007</v>
      </c>
      <c r="E23" s="48"/>
      <c r="F23" s="48"/>
      <c r="G23" s="48"/>
      <c r="H23" s="5"/>
      <c r="I23" s="5"/>
      <c r="J23" s="7"/>
      <c r="K23" s="7"/>
      <c r="L23" s="7"/>
      <c r="M23" s="7"/>
      <c r="N23" s="7"/>
      <c r="O23" s="7"/>
      <c r="P23" s="7"/>
      <c r="Q23" s="7"/>
      <c r="R23" s="7"/>
      <c r="S23" s="7"/>
      <c r="T23" s="6"/>
      <c r="U23" s="6"/>
      <c r="V23" s="6"/>
      <c r="W23" s="6"/>
      <c r="X23" s="6"/>
      <c r="Y23" s="6"/>
      <c r="Z23" s="7"/>
      <c r="AA23" s="7"/>
      <c r="AB23" s="7"/>
      <c r="AC23" s="5"/>
      <c r="AD23" s="5"/>
      <c r="AE23" s="5"/>
      <c r="AF23" s="7"/>
      <c r="AG23" s="7"/>
      <c r="AH23" s="7"/>
      <c r="AI23" s="52"/>
      <c r="AJ23" s="53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2">
        <f t="shared" si="23"/>
        <v>0</v>
      </c>
      <c r="BB23" s="52">
        <f t="shared" si="26"/>
        <v>8621.7000000000007</v>
      </c>
      <c r="BC23" s="52">
        <f t="shared" si="27"/>
        <v>8621.7000000000007</v>
      </c>
      <c r="BD23" s="55"/>
      <c r="BE23" s="55"/>
      <c r="BF23" s="55"/>
      <c r="BG23" s="51"/>
      <c r="BH23" s="56"/>
      <c r="BI23" s="56"/>
      <c r="BJ23" s="51"/>
      <c r="BK23" s="55">
        <v>2640</v>
      </c>
      <c r="BL23" s="55">
        <v>2640</v>
      </c>
      <c r="BM23" s="51"/>
      <c r="BN23" s="55">
        <v>5981.7</v>
      </c>
      <c r="BO23" s="55">
        <v>5981.7</v>
      </c>
      <c r="BP23" s="51"/>
      <c r="BQ23" s="55"/>
      <c r="BR23" s="55"/>
    </row>
    <row r="24" spans="1:70" ht="17.25" customHeight="1" x14ac:dyDescent="0.25">
      <c r="A24" s="14" t="s">
        <v>76</v>
      </c>
      <c r="B24" s="7">
        <f t="shared" si="24"/>
        <v>0</v>
      </c>
      <c r="C24" s="7">
        <f t="shared" si="22"/>
        <v>9229.2999999999993</v>
      </c>
      <c r="D24" s="7">
        <f t="shared" si="25"/>
        <v>9229.2999999999993</v>
      </c>
      <c r="E24" s="48"/>
      <c r="F24" s="48"/>
      <c r="G24" s="48"/>
      <c r="H24" s="5"/>
      <c r="I24" s="5"/>
      <c r="J24" s="7"/>
      <c r="K24" s="7"/>
      <c r="L24" s="7"/>
      <c r="M24" s="7"/>
      <c r="N24" s="7"/>
      <c r="O24" s="7"/>
      <c r="P24" s="7"/>
      <c r="Q24" s="7"/>
      <c r="R24" s="7"/>
      <c r="S24" s="7"/>
      <c r="T24" s="6"/>
      <c r="U24" s="6"/>
      <c r="V24" s="6"/>
      <c r="W24" s="6"/>
      <c r="X24" s="6"/>
      <c r="Y24" s="6"/>
      <c r="Z24" s="7"/>
      <c r="AA24" s="7"/>
      <c r="AB24" s="7"/>
      <c r="AC24" s="5"/>
      <c r="AD24" s="5"/>
      <c r="AE24" s="5"/>
      <c r="AF24" s="7"/>
      <c r="AG24" s="7"/>
      <c r="AH24" s="7"/>
      <c r="AI24" s="52"/>
      <c r="AJ24" s="53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2">
        <f t="shared" si="23"/>
        <v>0</v>
      </c>
      <c r="BB24" s="52">
        <f t="shared" si="26"/>
        <v>9229.2999999999993</v>
      </c>
      <c r="BC24" s="52">
        <f t="shared" si="27"/>
        <v>9229.2999999999993</v>
      </c>
      <c r="BD24" s="55"/>
      <c r="BE24" s="55"/>
      <c r="BF24" s="55"/>
      <c r="BG24" s="51"/>
      <c r="BH24" s="56"/>
      <c r="BI24" s="56"/>
      <c r="BJ24" s="51"/>
      <c r="BK24" s="55">
        <v>3000</v>
      </c>
      <c r="BL24" s="55">
        <v>3000</v>
      </c>
      <c r="BM24" s="51"/>
      <c r="BN24" s="55">
        <v>6229.3</v>
      </c>
      <c r="BO24" s="55">
        <v>6229.3</v>
      </c>
      <c r="BP24" s="51"/>
      <c r="BQ24" s="55"/>
      <c r="BR24" s="55"/>
    </row>
    <row r="25" spans="1:70" ht="18.75" customHeight="1" x14ac:dyDescent="0.25">
      <c r="A25" s="14" t="s">
        <v>77</v>
      </c>
      <c r="B25" s="7">
        <f t="shared" si="24"/>
        <v>0</v>
      </c>
      <c r="C25" s="7">
        <f t="shared" si="22"/>
        <v>11409.9</v>
      </c>
      <c r="D25" s="7">
        <f t="shared" si="25"/>
        <v>11409.9</v>
      </c>
      <c r="E25" s="48"/>
      <c r="F25" s="48"/>
      <c r="G25" s="48"/>
      <c r="H25" s="5"/>
      <c r="I25" s="5"/>
      <c r="J25" s="7"/>
      <c r="K25" s="7"/>
      <c r="L25" s="7"/>
      <c r="M25" s="7"/>
      <c r="N25" s="7"/>
      <c r="O25" s="7"/>
      <c r="P25" s="7"/>
      <c r="Q25" s="7"/>
      <c r="R25" s="7"/>
      <c r="S25" s="7"/>
      <c r="T25" s="6"/>
      <c r="U25" s="6"/>
      <c r="V25" s="6"/>
      <c r="W25" s="6"/>
      <c r="X25" s="6"/>
      <c r="Y25" s="6"/>
      <c r="Z25" s="7"/>
      <c r="AA25" s="7"/>
      <c r="AB25" s="7"/>
      <c r="AC25" s="5"/>
      <c r="AD25" s="5"/>
      <c r="AE25" s="5"/>
      <c r="AF25" s="7"/>
      <c r="AG25" s="7"/>
      <c r="AH25" s="7"/>
      <c r="AI25" s="52"/>
      <c r="AJ25" s="53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2">
        <f t="shared" si="23"/>
        <v>0</v>
      </c>
      <c r="BB25" s="52">
        <f t="shared" si="26"/>
        <v>11409.9</v>
      </c>
      <c r="BC25" s="52">
        <f t="shared" si="27"/>
        <v>11409.9</v>
      </c>
      <c r="BD25" s="55"/>
      <c r="BE25" s="55"/>
      <c r="BF25" s="55"/>
      <c r="BG25" s="51"/>
      <c r="BH25" s="56"/>
      <c r="BI25" s="56"/>
      <c r="BJ25" s="51"/>
      <c r="BK25" s="55">
        <v>2880</v>
      </c>
      <c r="BL25" s="55">
        <v>2880</v>
      </c>
      <c r="BM25" s="51"/>
      <c r="BN25" s="55">
        <v>8529.9</v>
      </c>
      <c r="BO25" s="55">
        <v>8529.9</v>
      </c>
      <c r="BP25" s="51"/>
      <c r="BQ25" s="55"/>
      <c r="BR25" s="55"/>
    </row>
    <row r="26" spans="1:70" ht="18.75" customHeight="1" x14ac:dyDescent="0.25">
      <c r="A26" s="14" t="s">
        <v>78</v>
      </c>
      <c r="B26" s="7">
        <f t="shared" si="24"/>
        <v>0</v>
      </c>
      <c r="C26" s="7">
        <f t="shared" si="22"/>
        <v>8013.1</v>
      </c>
      <c r="D26" s="7">
        <f t="shared" si="25"/>
        <v>8013.1</v>
      </c>
      <c r="E26" s="48"/>
      <c r="F26" s="48"/>
      <c r="G26" s="48"/>
      <c r="H26" s="5"/>
      <c r="I26" s="5"/>
      <c r="J26" s="7"/>
      <c r="K26" s="7"/>
      <c r="L26" s="7"/>
      <c r="M26" s="7"/>
      <c r="N26" s="7"/>
      <c r="O26" s="7"/>
      <c r="P26" s="7"/>
      <c r="Q26" s="7"/>
      <c r="R26" s="7"/>
      <c r="S26" s="7"/>
      <c r="T26" s="6"/>
      <c r="U26" s="6"/>
      <c r="V26" s="6"/>
      <c r="W26" s="6"/>
      <c r="X26" s="6"/>
      <c r="Y26" s="6"/>
      <c r="Z26" s="7"/>
      <c r="AA26" s="7"/>
      <c r="AB26" s="7"/>
      <c r="AC26" s="5"/>
      <c r="AD26" s="5"/>
      <c r="AE26" s="5"/>
      <c r="AF26" s="7"/>
      <c r="AG26" s="7"/>
      <c r="AH26" s="7"/>
      <c r="AI26" s="52"/>
      <c r="AJ26" s="53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2">
        <f t="shared" si="23"/>
        <v>0</v>
      </c>
      <c r="BB26" s="52">
        <f t="shared" si="26"/>
        <v>8013.1</v>
      </c>
      <c r="BC26" s="52">
        <f t="shared" si="27"/>
        <v>8013.1</v>
      </c>
      <c r="BD26" s="55"/>
      <c r="BE26" s="55"/>
      <c r="BF26" s="55"/>
      <c r="BG26" s="51"/>
      <c r="BH26" s="56"/>
      <c r="BI26" s="56"/>
      <c r="BJ26" s="51"/>
      <c r="BK26" s="55">
        <v>2160</v>
      </c>
      <c r="BL26" s="55">
        <v>2160</v>
      </c>
      <c r="BM26" s="51"/>
      <c r="BN26" s="55">
        <v>5853.1</v>
      </c>
      <c r="BO26" s="55">
        <v>5853.1</v>
      </c>
      <c r="BP26" s="51"/>
      <c r="BQ26" s="55"/>
      <c r="BR26" s="55"/>
    </row>
    <row r="27" spans="1:70" ht="16.5" customHeight="1" x14ac:dyDescent="0.25">
      <c r="A27" s="14" t="s">
        <v>79</v>
      </c>
      <c r="B27" s="7">
        <f t="shared" si="24"/>
        <v>0</v>
      </c>
      <c r="C27" s="7">
        <f t="shared" si="22"/>
        <v>8041.1</v>
      </c>
      <c r="D27" s="7">
        <f t="shared" si="25"/>
        <v>8041.1</v>
      </c>
      <c r="E27" s="48"/>
      <c r="F27" s="48"/>
      <c r="G27" s="48"/>
      <c r="H27" s="5"/>
      <c r="I27" s="5"/>
      <c r="J27" s="7"/>
      <c r="K27" s="7"/>
      <c r="L27" s="7"/>
      <c r="M27" s="7"/>
      <c r="N27" s="7"/>
      <c r="O27" s="7"/>
      <c r="P27" s="7"/>
      <c r="Q27" s="7"/>
      <c r="R27" s="7"/>
      <c r="S27" s="7"/>
      <c r="T27" s="6"/>
      <c r="U27" s="6"/>
      <c r="V27" s="6"/>
      <c r="W27" s="6"/>
      <c r="X27" s="6"/>
      <c r="Y27" s="6"/>
      <c r="Z27" s="7"/>
      <c r="AA27" s="7"/>
      <c r="AB27" s="7"/>
      <c r="AC27" s="5"/>
      <c r="AD27" s="5"/>
      <c r="AE27" s="5"/>
      <c r="AF27" s="7"/>
      <c r="AG27" s="7"/>
      <c r="AH27" s="7"/>
      <c r="AI27" s="52"/>
      <c r="AJ27" s="53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2">
        <f t="shared" si="23"/>
        <v>0</v>
      </c>
      <c r="BB27" s="52">
        <f t="shared" si="26"/>
        <v>8041.1</v>
      </c>
      <c r="BC27" s="52">
        <f t="shared" si="27"/>
        <v>8041.1</v>
      </c>
      <c r="BD27" s="55"/>
      <c r="BE27" s="55"/>
      <c r="BF27" s="55"/>
      <c r="BG27" s="51"/>
      <c r="BH27" s="56"/>
      <c r="BI27" s="56"/>
      <c r="BJ27" s="51"/>
      <c r="BK27" s="55">
        <v>2460</v>
      </c>
      <c r="BL27" s="55">
        <v>2460</v>
      </c>
      <c r="BM27" s="51"/>
      <c r="BN27" s="55">
        <v>5581.1</v>
      </c>
      <c r="BO27" s="55">
        <v>5581.1</v>
      </c>
      <c r="BP27" s="51"/>
      <c r="BQ27" s="55"/>
      <c r="BR27" s="55"/>
    </row>
    <row r="28" spans="1:70" ht="16.5" customHeight="1" x14ac:dyDescent="0.25">
      <c r="A28" s="14" t="s">
        <v>80</v>
      </c>
      <c r="B28" s="7">
        <f t="shared" si="24"/>
        <v>0</v>
      </c>
      <c r="C28" s="7">
        <f t="shared" si="22"/>
        <v>9039.4</v>
      </c>
      <c r="D28" s="7">
        <f t="shared" si="25"/>
        <v>9039.4</v>
      </c>
      <c r="E28" s="48"/>
      <c r="F28" s="48"/>
      <c r="G28" s="48"/>
      <c r="H28" s="5"/>
      <c r="I28" s="5"/>
      <c r="J28" s="7"/>
      <c r="K28" s="7"/>
      <c r="L28" s="7"/>
      <c r="M28" s="7"/>
      <c r="N28" s="7"/>
      <c r="O28" s="7"/>
      <c r="P28" s="7"/>
      <c r="Q28" s="7"/>
      <c r="R28" s="7"/>
      <c r="S28" s="7"/>
      <c r="T28" s="6"/>
      <c r="U28" s="6"/>
      <c r="V28" s="6"/>
      <c r="W28" s="6"/>
      <c r="X28" s="6"/>
      <c r="Y28" s="6"/>
      <c r="Z28" s="7"/>
      <c r="AA28" s="7"/>
      <c r="AB28" s="7"/>
      <c r="AC28" s="5"/>
      <c r="AD28" s="5"/>
      <c r="AE28" s="5"/>
      <c r="AF28" s="7"/>
      <c r="AG28" s="7"/>
      <c r="AH28" s="7"/>
      <c r="AI28" s="52"/>
      <c r="AJ28" s="53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2">
        <f t="shared" si="23"/>
        <v>0</v>
      </c>
      <c r="BB28" s="52">
        <f t="shared" si="26"/>
        <v>9039.4</v>
      </c>
      <c r="BC28" s="52">
        <f t="shared" si="27"/>
        <v>9039.4</v>
      </c>
      <c r="BD28" s="55"/>
      <c r="BE28" s="55"/>
      <c r="BF28" s="55"/>
      <c r="BG28" s="51"/>
      <c r="BH28" s="56"/>
      <c r="BI28" s="56"/>
      <c r="BJ28" s="51"/>
      <c r="BK28" s="55">
        <v>2640</v>
      </c>
      <c r="BL28" s="55">
        <v>2640</v>
      </c>
      <c r="BM28" s="51"/>
      <c r="BN28" s="55">
        <v>6399.4</v>
      </c>
      <c r="BO28" s="55">
        <v>6399.4</v>
      </c>
      <c r="BP28" s="51"/>
      <c r="BQ28" s="55"/>
      <c r="BR28" s="55"/>
    </row>
    <row r="29" spans="1:70" ht="16.5" customHeight="1" x14ac:dyDescent="0.25">
      <c r="A29" s="14" t="s">
        <v>81</v>
      </c>
      <c r="B29" s="7">
        <f t="shared" si="24"/>
        <v>0</v>
      </c>
      <c r="C29" s="7">
        <f t="shared" si="22"/>
        <v>7345.4</v>
      </c>
      <c r="D29" s="7">
        <f t="shared" si="25"/>
        <v>7345.4</v>
      </c>
      <c r="E29" s="48"/>
      <c r="F29" s="48"/>
      <c r="G29" s="48"/>
      <c r="H29" s="5"/>
      <c r="I29" s="5"/>
      <c r="J29" s="7"/>
      <c r="K29" s="7"/>
      <c r="L29" s="7"/>
      <c r="M29" s="7"/>
      <c r="N29" s="7"/>
      <c r="O29" s="7"/>
      <c r="P29" s="7"/>
      <c r="Q29" s="7"/>
      <c r="R29" s="7"/>
      <c r="S29" s="7"/>
      <c r="T29" s="6"/>
      <c r="U29" s="6"/>
      <c r="V29" s="6"/>
      <c r="W29" s="6"/>
      <c r="X29" s="6"/>
      <c r="Y29" s="6"/>
      <c r="Z29" s="7"/>
      <c r="AA29" s="7"/>
      <c r="AB29" s="7"/>
      <c r="AC29" s="5"/>
      <c r="AD29" s="5"/>
      <c r="AE29" s="5"/>
      <c r="AF29" s="7"/>
      <c r="AG29" s="7"/>
      <c r="AH29" s="7"/>
      <c r="AI29" s="52"/>
      <c r="AJ29" s="53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2">
        <f t="shared" si="23"/>
        <v>0</v>
      </c>
      <c r="BB29" s="52">
        <f t="shared" si="26"/>
        <v>7345.4</v>
      </c>
      <c r="BC29" s="52">
        <f t="shared" si="27"/>
        <v>7345.4</v>
      </c>
      <c r="BD29" s="55"/>
      <c r="BE29" s="55"/>
      <c r="BF29" s="55"/>
      <c r="BG29" s="51"/>
      <c r="BH29" s="56"/>
      <c r="BI29" s="56"/>
      <c r="BJ29" s="51"/>
      <c r="BK29" s="55">
        <v>1980</v>
      </c>
      <c r="BL29" s="55">
        <v>1980</v>
      </c>
      <c r="BM29" s="51"/>
      <c r="BN29" s="55">
        <v>5365.4</v>
      </c>
      <c r="BO29" s="55">
        <v>5365.4</v>
      </c>
      <c r="BP29" s="51"/>
      <c r="BQ29" s="55"/>
      <c r="BR29" s="55"/>
    </row>
    <row r="30" spans="1:70" ht="47.25" x14ac:dyDescent="0.25">
      <c r="A30" s="15" t="s">
        <v>2</v>
      </c>
      <c r="B30" s="16">
        <f>SUM(B31:B43)</f>
        <v>0</v>
      </c>
      <c r="C30" s="16">
        <f>SUM(C31:C43)</f>
        <v>114247.2</v>
      </c>
      <c r="D30" s="16">
        <f>SUM(D31:D43)</f>
        <v>114007.2</v>
      </c>
      <c r="E30" s="33">
        <f t="shared" si="4"/>
        <v>0</v>
      </c>
      <c r="F30" s="33">
        <f t="shared" si="5"/>
        <v>0</v>
      </c>
      <c r="G30" s="33">
        <f t="shared" si="6"/>
        <v>0</v>
      </c>
      <c r="H30" s="16">
        <f t="shared" ref="H30:P30" si="28">SUM(H31:H43)</f>
        <v>0</v>
      </c>
      <c r="I30" s="16">
        <f t="shared" si="28"/>
        <v>0</v>
      </c>
      <c r="J30" s="16">
        <f t="shared" si="28"/>
        <v>0</v>
      </c>
      <c r="K30" s="16">
        <f t="shared" si="28"/>
        <v>0</v>
      </c>
      <c r="L30" s="16">
        <f t="shared" si="28"/>
        <v>0</v>
      </c>
      <c r="M30" s="16">
        <f t="shared" si="28"/>
        <v>0</v>
      </c>
      <c r="N30" s="16">
        <f t="shared" si="28"/>
        <v>0</v>
      </c>
      <c r="O30" s="16">
        <f t="shared" si="28"/>
        <v>0</v>
      </c>
      <c r="P30" s="16">
        <f t="shared" si="28"/>
        <v>0</v>
      </c>
      <c r="Q30" s="16">
        <f t="shared" ref="Q30:BC30" si="29">SUM(Q31:Q43)</f>
        <v>0</v>
      </c>
      <c r="R30" s="16">
        <f t="shared" si="29"/>
        <v>0</v>
      </c>
      <c r="S30" s="16">
        <f t="shared" si="29"/>
        <v>0</v>
      </c>
      <c r="T30" s="16">
        <f t="shared" si="29"/>
        <v>0</v>
      </c>
      <c r="U30" s="16">
        <f t="shared" si="29"/>
        <v>0</v>
      </c>
      <c r="V30" s="16">
        <f t="shared" si="29"/>
        <v>0</v>
      </c>
      <c r="W30" s="16">
        <f t="shared" ref="W30:Y30" si="30">SUM(W31:W43)</f>
        <v>0</v>
      </c>
      <c r="X30" s="16">
        <f t="shared" si="30"/>
        <v>0</v>
      </c>
      <c r="Y30" s="16">
        <f t="shared" si="30"/>
        <v>0</v>
      </c>
      <c r="Z30" s="16">
        <f t="shared" ref="Z30:AH30" si="31">SUM(Z31:Z43)</f>
        <v>0</v>
      </c>
      <c r="AA30" s="16">
        <f t="shared" si="31"/>
        <v>0</v>
      </c>
      <c r="AB30" s="16">
        <f t="shared" si="31"/>
        <v>0</v>
      </c>
      <c r="AC30" s="16">
        <f t="shared" si="31"/>
        <v>0</v>
      </c>
      <c r="AD30" s="16">
        <f t="shared" si="31"/>
        <v>0</v>
      </c>
      <c r="AE30" s="16">
        <f t="shared" si="31"/>
        <v>0</v>
      </c>
      <c r="AF30" s="16">
        <f t="shared" si="31"/>
        <v>0</v>
      </c>
      <c r="AG30" s="16">
        <f t="shared" si="31"/>
        <v>0</v>
      </c>
      <c r="AH30" s="16">
        <f t="shared" si="31"/>
        <v>0</v>
      </c>
      <c r="AI30" s="40">
        <f t="shared" si="29"/>
        <v>0</v>
      </c>
      <c r="AJ30" s="40">
        <f t="shared" si="29"/>
        <v>0</v>
      </c>
      <c r="AK30" s="40">
        <f t="shared" si="29"/>
        <v>0</v>
      </c>
      <c r="AL30" s="40">
        <f t="shared" si="29"/>
        <v>0</v>
      </c>
      <c r="AM30" s="40">
        <f t="shared" si="29"/>
        <v>0</v>
      </c>
      <c r="AN30" s="40">
        <f t="shared" si="29"/>
        <v>0</v>
      </c>
      <c r="AO30" s="40">
        <f t="shared" si="29"/>
        <v>0</v>
      </c>
      <c r="AP30" s="40">
        <f t="shared" si="29"/>
        <v>0</v>
      </c>
      <c r="AQ30" s="40">
        <f t="shared" si="29"/>
        <v>0</v>
      </c>
      <c r="AR30" s="40">
        <f t="shared" si="29"/>
        <v>0</v>
      </c>
      <c r="AS30" s="40">
        <f t="shared" si="29"/>
        <v>0</v>
      </c>
      <c r="AT30" s="40">
        <f t="shared" si="29"/>
        <v>0</v>
      </c>
      <c r="AU30" s="40">
        <f t="shared" si="29"/>
        <v>0</v>
      </c>
      <c r="AV30" s="40">
        <f t="shared" si="29"/>
        <v>0</v>
      </c>
      <c r="AW30" s="40">
        <f t="shared" si="29"/>
        <v>0</v>
      </c>
      <c r="AX30" s="40">
        <f t="shared" si="29"/>
        <v>0</v>
      </c>
      <c r="AY30" s="40">
        <f t="shared" si="29"/>
        <v>0</v>
      </c>
      <c r="AZ30" s="40">
        <f t="shared" si="29"/>
        <v>0</v>
      </c>
      <c r="BA30" s="40">
        <f>SUM(BA31:BA43)</f>
        <v>0</v>
      </c>
      <c r="BB30" s="19">
        <f>SUM(BB31:BB43)</f>
        <v>114247.2</v>
      </c>
      <c r="BC30" s="40">
        <f t="shared" si="29"/>
        <v>114007.2</v>
      </c>
      <c r="BD30" s="40">
        <f t="shared" ref="BD30:BI30" si="32">SUM(BD31:BD43)</f>
        <v>0</v>
      </c>
      <c r="BE30" s="40">
        <f t="shared" si="32"/>
        <v>0</v>
      </c>
      <c r="BF30" s="40">
        <f t="shared" si="32"/>
        <v>0</v>
      </c>
      <c r="BG30" s="40">
        <f t="shared" si="32"/>
        <v>0</v>
      </c>
      <c r="BH30" s="40">
        <f t="shared" si="32"/>
        <v>0</v>
      </c>
      <c r="BI30" s="40">
        <f t="shared" si="32"/>
        <v>0</v>
      </c>
      <c r="BJ30" s="40">
        <f t="shared" ref="BJ30:BL30" si="33">SUM(BJ31:BJ43)</f>
        <v>0</v>
      </c>
      <c r="BK30" s="40">
        <f>SUM(BK31:BK43)</f>
        <v>29220</v>
      </c>
      <c r="BL30" s="40">
        <f t="shared" si="33"/>
        <v>28980</v>
      </c>
      <c r="BM30" s="40">
        <f t="shared" ref="BM30" si="34">SUM(BM31:BM43)</f>
        <v>0</v>
      </c>
      <c r="BN30" s="40">
        <f>SUM(BN31:BN43)</f>
        <v>85027.199999999997</v>
      </c>
      <c r="BO30" s="40">
        <f t="shared" ref="BO30:BP30" si="35">SUM(BO31:BO43)</f>
        <v>85027.199999999997</v>
      </c>
      <c r="BP30" s="40">
        <f t="shared" si="35"/>
        <v>0</v>
      </c>
      <c r="BQ30" s="40">
        <f>SUM(BQ31:BQ43)</f>
        <v>0</v>
      </c>
      <c r="BR30" s="40">
        <f t="shared" ref="BR30" si="36">SUM(BR31:BR43)</f>
        <v>0</v>
      </c>
    </row>
    <row r="31" spans="1:70" ht="15.75" x14ac:dyDescent="0.25">
      <c r="A31" s="14" t="s">
        <v>3</v>
      </c>
      <c r="B31" s="7">
        <f>SUM(E31+N31+Z31+BA31)</f>
        <v>0</v>
      </c>
      <c r="C31" s="7">
        <f t="shared" ref="C31:C43" si="37">O31+AA31+I31+L31+BB31</f>
        <v>4536.6000000000004</v>
      </c>
      <c r="D31" s="7">
        <f>P31+AB31+J31+M31+BC31</f>
        <v>4536.6000000000004</v>
      </c>
      <c r="E31" s="48"/>
      <c r="F31" s="48"/>
      <c r="G31" s="48"/>
      <c r="H31" s="6"/>
      <c r="I31" s="6"/>
      <c r="J31" s="6"/>
      <c r="K31" s="6"/>
      <c r="L31" s="6"/>
      <c r="M31" s="6"/>
      <c r="N31" s="7"/>
      <c r="O31" s="7"/>
      <c r="P31" s="7"/>
      <c r="Q31" s="7"/>
      <c r="R31" s="6"/>
      <c r="S31" s="6"/>
      <c r="T31" s="6"/>
      <c r="U31" s="6"/>
      <c r="V31" s="6"/>
      <c r="W31" s="6"/>
      <c r="X31" s="6"/>
      <c r="Y31" s="6"/>
      <c r="Z31" s="7"/>
      <c r="AA31" s="7"/>
      <c r="AB31" s="7"/>
      <c r="AC31" s="6"/>
      <c r="AD31" s="6"/>
      <c r="AE31" s="6"/>
      <c r="AF31" s="7"/>
      <c r="AG31" s="7"/>
      <c r="AH31" s="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>
        <f t="shared" ref="BA31:BA43" si="38">SUM(BD31+BG31+BJ31+BM31)</f>
        <v>0</v>
      </c>
      <c r="BB31" s="52">
        <f t="shared" si="26"/>
        <v>4536.6000000000004</v>
      </c>
      <c r="BC31" s="57">
        <f t="shared" ref="BC31:BC43" si="39">BL31+BI31+BF31+BO31</f>
        <v>4536.6000000000004</v>
      </c>
      <c r="BD31" s="55"/>
      <c r="BE31" s="55"/>
      <c r="BF31" s="55"/>
      <c r="BG31" s="51"/>
      <c r="BH31" s="56"/>
      <c r="BI31" s="56"/>
      <c r="BJ31" s="51"/>
      <c r="BK31" s="55">
        <v>2160</v>
      </c>
      <c r="BL31" s="55">
        <v>2160</v>
      </c>
      <c r="BM31" s="51"/>
      <c r="BN31" s="55">
        <v>2376.6</v>
      </c>
      <c r="BO31" s="55">
        <v>2376.6</v>
      </c>
      <c r="BP31" s="51"/>
      <c r="BQ31" s="55"/>
      <c r="BR31" s="55"/>
    </row>
    <row r="32" spans="1:70" ht="15.75" x14ac:dyDescent="0.25">
      <c r="A32" s="14" t="s">
        <v>4</v>
      </c>
      <c r="B32" s="7">
        <f t="shared" ref="B32:B42" si="40">SUM(E32+N32+Z32+BA32)</f>
        <v>0</v>
      </c>
      <c r="C32" s="7">
        <f t="shared" si="37"/>
        <v>7640.5</v>
      </c>
      <c r="D32" s="7">
        <f t="shared" ref="D32:D43" si="41">P32+AB32+J32+M32+BC32</f>
        <v>7640.5</v>
      </c>
      <c r="E32" s="48"/>
      <c r="F32" s="48"/>
      <c r="G32" s="48"/>
      <c r="H32" s="6"/>
      <c r="I32" s="6"/>
      <c r="J32" s="6"/>
      <c r="K32" s="6"/>
      <c r="L32" s="6"/>
      <c r="M32" s="6"/>
      <c r="N32" s="7"/>
      <c r="O32" s="7"/>
      <c r="P32" s="7"/>
      <c r="Q32" s="7"/>
      <c r="R32" s="6"/>
      <c r="S32" s="6"/>
      <c r="T32" s="6"/>
      <c r="U32" s="6"/>
      <c r="V32" s="6"/>
      <c r="W32" s="6"/>
      <c r="X32" s="6"/>
      <c r="Y32" s="6"/>
      <c r="Z32" s="7"/>
      <c r="AA32" s="7"/>
      <c r="AB32" s="7"/>
      <c r="AC32" s="6"/>
      <c r="AD32" s="6"/>
      <c r="AE32" s="6"/>
      <c r="AF32" s="7"/>
      <c r="AG32" s="7"/>
      <c r="AH32" s="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>
        <f t="shared" si="38"/>
        <v>0</v>
      </c>
      <c r="BB32" s="52">
        <f t="shared" si="26"/>
        <v>7640.5</v>
      </c>
      <c r="BC32" s="57">
        <f t="shared" si="39"/>
        <v>7640.5</v>
      </c>
      <c r="BD32" s="55"/>
      <c r="BE32" s="55"/>
      <c r="BF32" s="55"/>
      <c r="BG32" s="51"/>
      <c r="BH32" s="56"/>
      <c r="BI32" s="56"/>
      <c r="BJ32" s="51"/>
      <c r="BK32" s="55">
        <v>2820</v>
      </c>
      <c r="BL32" s="55">
        <v>2820</v>
      </c>
      <c r="BM32" s="51"/>
      <c r="BN32" s="55">
        <v>4820.5</v>
      </c>
      <c r="BO32" s="55">
        <v>4820.5</v>
      </c>
      <c r="BP32" s="51"/>
      <c r="BQ32" s="55"/>
      <c r="BR32" s="55"/>
    </row>
    <row r="33" spans="1:70" ht="15.75" x14ac:dyDescent="0.25">
      <c r="A33" s="14" t="s">
        <v>5</v>
      </c>
      <c r="B33" s="7">
        <f t="shared" si="40"/>
        <v>0</v>
      </c>
      <c r="C33" s="6">
        <f t="shared" si="37"/>
        <v>7558.1</v>
      </c>
      <c r="D33" s="7">
        <f t="shared" si="41"/>
        <v>7558.1</v>
      </c>
      <c r="E33" s="48"/>
      <c r="F33" s="48"/>
      <c r="G33" s="48"/>
      <c r="H33" s="6"/>
      <c r="I33" s="6"/>
      <c r="J33" s="6"/>
      <c r="K33" s="6"/>
      <c r="L33" s="6"/>
      <c r="M33" s="6"/>
      <c r="N33" s="7"/>
      <c r="O33" s="7"/>
      <c r="P33" s="7"/>
      <c r="Q33" s="7"/>
      <c r="R33" s="6"/>
      <c r="S33" s="6"/>
      <c r="T33" s="6"/>
      <c r="U33" s="6"/>
      <c r="V33" s="6"/>
      <c r="W33" s="6"/>
      <c r="X33" s="6"/>
      <c r="Y33" s="6"/>
      <c r="Z33" s="7"/>
      <c r="AA33" s="7"/>
      <c r="AB33" s="7"/>
      <c r="AC33" s="6"/>
      <c r="AD33" s="6"/>
      <c r="AE33" s="6"/>
      <c r="AF33" s="7"/>
      <c r="AG33" s="7"/>
      <c r="AH33" s="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>
        <f t="shared" si="38"/>
        <v>0</v>
      </c>
      <c r="BB33" s="52">
        <f t="shared" si="26"/>
        <v>7558.1</v>
      </c>
      <c r="BC33" s="57">
        <f t="shared" si="39"/>
        <v>7558.1</v>
      </c>
      <c r="BD33" s="55"/>
      <c r="BE33" s="55"/>
      <c r="BF33" s="55"/>
      <c r="BG33" s="51"/>
      <c r="BH33" s="56"/>
      <c r="BI33" s="56"/>
      <c r="BJ33" s="51"/>
      <c r="BK33" s="55">
        <v>2160</v>
      </c>
      <c r="BL33" s="55">
        <v>2160</v>
      </c>
      <c r="BM33" s="51"/>
      <c r="BN33" s="55">
        <v>5398.1</v>
      </c>
      <c r="BO33" s="55">
        <v>5398.1</v>
      </c>
      <c r="BP33" s="51"/>
      <c r="BQ33" s="55"/>
      <c r="BR33" s="55"/>
    </row>
    <row r="34" spans="1:70" ht="15.75" x14ac:dyDescent="0.25">
      <c r="A34" s="14" t="s">
        <v>6</v>
      </c>
      <c r="B34" s="7">
        <f t="shared" si="40"/>
        <v>0</v>
      </c>
      <c r="C34" s="6">
        <f t="shared" si="37"/>
        <v>11714.9</v>
      </c>
      <c r="D34" s="7">
        <f t="shared" si="41"/>
        <v>11474.9</v>
      </c>
      <c r="E34" s="48"/>
      <c r="F34" s="48"/>
      <c r="G34" s="48"/>
      <c r="H34" s="6"/>
      <c r="I34" s="6"/>
      <c r="J34" s="6"/>
      <c r="K34" s="6"/>
      <c r="L34" s="6"/>
      <c r="M34" s="6"/>
      <c r="N34" s="7"/>
      <c r="O34" s="7"/>
      <c r="P34" s="7"/>
      <c r="Q34" s="7"/>
      <c r="R34" s="6"/>
      <c r="S34" s="6"/>
      <c r="T34" s="6"/>
      <c r="U34" s="6"/>
      <c r="V34" s="6"/>
      <c r="W34" s="6"/>
      <c r="X34" s="6"/>
      <c r="Y34" s="6"/>
      <c r="Z34" s="7"/>
      <c r="AA34" s="7"/>
      <c r="AB34" s="7"/>
      <c r="AC34" s="6"/>
      <c r="AD34" s="6"/>
      <c r="AE34" s="6"/>
      <c r="AF34" s="7"/>
      <c r="AG34" s="7"/>
      <c r="AH34" s="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>
        <f t="shared" si="38"/>
        <v>0</v>
      </c>
      <c r="BB34" s="52">
        <f t="shared" si="26"/>
        <v>11714.9</v>
      </c>
      <c r="BC34" s="57">
        <f t="shared" si="39"/>
        <v>11474.9</v>
      </c>
      <c r="BD34" s="55"/>
      <c r="BE34" s="55"/>
      <c r="BF34" s="55"/>
      <c r="BG34" s="51"/>
      <c r="BH34" s="56"/>
      <c r="BI34" s="56"/>
      <c r="BJ34" s="51"/>
      <c r="BK34" s="55">
        <v>2160</v>
      </c>
      <c r="BL34" s="55">
        <v>1920</v>
      </c>
      <c r="BM34" s="51"/>
      <c r="BN34" s="55">
        <v>9554.9</v>
      </c>
      <c r="BO34" s="55">
        <v>9554.9</v>
      </c>
      <c r="BP34" s="51"/>
      <c r="BQ34" s="55"/>
      <c r="BR34" s="55"/>
    </row>
    <row r="35" spans="1:70" ht="15.75" x14ac:dyDescent="0.25">
      <c r="A35" s="14" t="s">
        <v>7</v>
      </c>
      <c r="B35" s="7">
        <f t="shared" si="40"/>
        <v>0</v>
      </c>
      <c r="C35" s="6">
        <f t="shared" si="37"/>
        <v>10733.7</v>
      </c>
      <c r="D35" s="7">
        <f t="shared" si="41"/>
        <v>10733.7</v>
      </c>
      <c r="E35" s="48"/>
      <c r="F35" s="48"/>
      <c r="G35" s="48"/>
      <c r="H35" s="6"/>
      <c r="I35" s="6"/>
      <c r="J35" s="6"/>
      <c r="K35" s="6"/>
      <c r="L35" s="6"/>
      <c r="M35" s="6"/>
      <c r="N35" s="7"/>
      <c r="O35" s="7"/>
      <c r="P35" s="7"/>
      <c r="Q35" s="7"/>
      <c r="R35" s="6"/>
      <c r="S35" s="6"/>
      <c r="T35" s="6"/>
      <c r="U35" s="6"/>
      <c r="V35" s="6"/>
      <c r="W35" s="6"/>
      <c r="X35" s="6"/>
      <c r="Y35" s="6"/>
      <c r="Z35" s="7"/>
      <c r="AA35" s="7"/>
      <c r="AB35" s="7"/>
      <c r="AC35" s="6"/>
      <c r="AD35" s="6"/>
      <c r="AE35" s="6"/>
      <c r="AF35" s="7"/>
      <c r="AG35" s="7"/>
      <c r="AH35" s="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>
        <f t="shared" si="38"/>
        <v>0</v>
      </c>
      <c r="BB35" s="52">
        <f t="shared" si="26"/>
        <v>10733.7</v>
      </c>
      <c r="BC35" s="57">
        <f t="shared" si="39"/>
        <v>10733.7</v>
      </c>
      <c r="BD35" s="55"/>
      <c r="BE35" s="55"/>
      <c r="BF35" s="55"/>
      <c r="BG35" s="51"/>
      <c r="BH35" s="56"/>
      <c r="BI35" s="56"/>
      <c r="BJ35" s="51"/>
      <c r="BK35" s="55">
        <v>2160</v>
      </c>
      <c r="BL35" s="55">
        <v>2160</v>
      </c>
      <c r="BM35" s="51"/>
      <c r="BN35" s="55">
        <v>8573.7000000000007</v>
      </c>
      <c r="BO35" s="55">
        <v>8573.7000000000007</v>
      </c>
      <c r="BP35" s="51"/>
      <c r="BQ35" s="55"/>
      <c r="BR35" s="55"/>
    </row>
    <row r="36" spans="1:70" ht="15" customHeight="1" x14ac:dyDescent="0.25">
      <c r="A36" s="14" t="s">
        <v>8</v>
      </c>
      <c r="B36" s="7">
        <f t="shared" si="40"/>
        <v>0</v>
      </c>
      <c r="C36" s="6">
        <f t="shared" si="37"/>
        <v>9387.1</v>
      </c>
      <c r="D36" s="7">
        <f t="shared" si="41"/>
        <v>9387.1</v>
      </c>
      <c r="E36" s="48"/>
      <c r="F36" s="48"/>
      <c r="G36" s="48"/>
      <c r="H36" s="6"/>
      <c r="I36" s="6"/>
      <c r="J36" s="6"/>
      <c r="K36" s="6"/>
      <c r="L36" s="6"/>
      <c r="M36" s="6"/>
      <c r="N36" s="7"/>
      <c r="O36" s="7"/>
      <c r="P36" s="7"/>
      <c r="Q36" s="7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7"/>
      <c r="AG36" s="7"/>
      <c r="AH36" s="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>
        <f t="shared" si="38"/>
        <v>0</v>
      </c>
      <c r="BB36" s="52">
        <f t="shared" si="26"/>
        <v>9387.1</v>
      </c>
      <c r="BC36" s="57">
        <f t="shared" si="39"/>
        <v>9387.1</v>
      </c>
      <c r="BD36" s="55"/>
      <c r="BE36" s="55"/>
      <c r="BF36" s="55"/>
      <c r="BG36" s="51"/>
      <c r="BH36" s="56"/>
      <c r="BI36" s="56"/>
      <c r="BJ36" s="51"/>
      <c r="BK36" s="55">
        <v>1980</v>
      </c>
      <c r="BL36" s="55">
        <v>1980</v>
      </c>
      <c r="BM36" s="51"/>
      <c r="BN36" s="55">
        <v>7407.1</v>
      </c>
      <c r="BO36" s="55">
        <v>7407.1</v>
      </c>
      <c r="BP36" s="51"/>
      <c r="BQ36" s="55"/>
      <c r="BR36" s="55"/>
    </row>
    <row r="37" spans="1:70" ht="15.75" x14ac:dyDescent="0.25">
      <c r="A37" s="14" t="s">
        <v>9</v>
      </c>
      <c r="B37" s="7">
        <f t="shared" si="40"/>
        <v>0</v>
      </c>
      <c r="C37" s="6">
        <f t="shared" si="37"/>
        <v>9773.5</v>
      </c>
      <c r="D37" s="7">
        <f t="shared" si="41"/>
        <v>9773.5</v>
      </c>
      <c r="E37" s="48"/>
      <c r="F37" s="48"/>
      <c r="G37" s="48"/>
      <c r="H37" s="6"/>
      <c r="I37" s="6"/>
      <c r="J37" s="6"/>
      <c r="K37" s="6"/>
      <c r="L37" s="6"/>
      <c r="M37" s="6"/>
      <c r="N37" s="7"/>
      <c r="O37" s="7"/>
      <c r="P37" s="7"/>
      <c r="Q37" s="7"/>
      <c r="R37" s="6"/>
      <c r="S37" s="6"/>
      <c r="T37" s="6"/>
      <c r="U37" s="6"/>
      <c r="V37" s="6"/>
      <c r="W37" s="6"/>
      <c r="X37" s="6"/>
      <c r="Y37" s="6"/>
      <c r="Z37" s="7"/>
      <c r="AA37" s="7"/>
      <c r="AB37" s="7"/>
      <c r="AC37" s="6"/>
      <c r="AD37" s="6"/>
      <c r="AE37" s="6"/>
      <c r="AF37" s="7"/>
      <c r="AG37" s="7"/>
      <c r="AH37" s="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>
        <f t="shared" si="38"/>
        <v>0</v>
      </c>
      <c r="BB37" s="52">
        <f t="shared" si="26"/>
        <v>9773.5</v>
      </c>
      <c r="BC37" s="57">
        <f t="shared" si="39"/>
        <v>9773.5</v>
      </c>
      <c r="BD37" s="55"/>
      <c r="BE37" s="55"/>
      <c r="BF37" s="55"/>
      <c r="BG37" s="51"/>
      <c r="BH37" s="56"/>
      <c r="BI37" s="56"/>
      <c r="BJ37" s="51"/>
      <c r="BK37" s="55">
        <v>2220</v>
      </c>
      <c r="BL37" s="55">
        <v>2220</v>
      </c>
      <c r="BM37" s="51"/>
      <c r="BN37" s="55">
        <v>7553.5</v>
      </c>
      <c r="BO37" s="55">
        <v>7553.5</v>
      </c>
      <c r="BP37" s="51"/>
      <c r="BQ37" s="55"/>
      <c r="BR37" s="55"/>
    </row>
    <row r="38" spans="1:70" ht="15.75" x14ac:dyDescent="0.25">
      <c r="A38" s="14" t="s">
        <v>10</v>
      </c>
      <c r="B38" s="7">
        <f t="shared" si="40"/>
        <v>0</v>
      </c>
      <c r="C38" s="6">
        <f t="shared" si="37"/>
        <v>7020.7</v>
      </c>
      <c r="D38" s="7">
        <f t="shared" si="41"/>
        <v>7020.7</v>
      </c>
      <c r="E38" s="48"/>
      <c r="F38" s="48"/>
      <c r="G38" s="48"/>
      <c r="H38" s="6"/>
      <c r="I38" s="6"/>
      <c r="J38" s="6"/>
      <c r="K38" s="6"/>
      <c r="L38" s="6"/>
      <c r="M38" s="6"/>
      <c r="N38" s="7"/>
      <c r="O38" s="7"/>
      <c r="P38" s="7"/>
      <c r="Q38" s="7"/>
      <c r="R38" s="6"/>
      <c r="S38" s="6"/>
      <c r="T38" s="6"/>
      <c r="U38" s="6"/>
      <c r="V38" s="6"/>
      <c r="W38" s="6"/>
      <c r="X38" s="6"/>
      <c r="Y38" s="6"/>
      <c r="Z38" s="7"/>
      <c r="AA38" s="7"/>
      <c r="AB38" s="7"/>
      <c r="AC38" s="6"/>
      <c r="AD38" s="6"/>
      <c r="AE38" s="6"/>
      <c r="AF38" s="7"/>
      <c r="AG38" s="7"/>
      <c r="AH38" s="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>
        <f t="shared" si="38"/>
        <v>0</v>
      </c>
      <c r="BB38" s="52">
        <f t="shared" si="26"/>
        <v>7020.7</v>
      </c>
      <c r="BC38" s="57">
        <f t="shared" si="39"/>
        <v>7020.7</v>
      </c>
      <c r="BD38" s="55"/>
      <c r="BE38" s="55"/>
      <c r="BF38" s="55"/>
      <c r="BG38" s="51"/>
      <c r="BH38" s="56"/>
      <c r="BI38" s="56"/>
      <c r="BJ38" s="51"/>
      <c r="BK38" s="55">
        <v>2220</v>
      </c>
      <c r="BL38" s="55">
        <v>2220</v>
      </c>
      <c r="BM38" s="51"/>
      <c r="BN38" s="55">
        <v>4800.7</v>
      </c>
      <c r="BO38" s="55">
        <v>4800.7</v>
      </c>
      <c r="BP38" s="51"/>
      <c r="BQ38" s="55"/>
      <c r="BR38" s="55"/>
    </row>
    <row r="39" spans="1:70" ht="15.75" x14ac:dyDescent="0.25">
      <c r="A39" s="14" t="s">
        <v>11</v>
      </c>
      <c r="B39" s="7">
        <f t="shared" si="40"/>
        <v>0</v>
      </c>
      <c r="C39" s="6">
        <f t="shared" si="37"/>
        <v>11211.7</v>
      </c>
      <c r="D39" s="7">
        <f t="shared" si="41"/>
        <v>11211.7</v>
      </c>
      <c r="E39" s="48"/>
      <c r="F39" s="48"/>
      <c r="G39" s="48"/>
      <c r="H39" s="6"/>
      <c r="I39" s="6"/>
      <c r="J39" s="6"/>
      <c r="K39" s="6"/>
      <c r="L39" s="6"/>
      <c r="M39" s="6"/>
      <c r="N39" s="7"/>
      <c r="O39" s="7"/>
      <c r="P39" s="7"/>
      <c r="Q39" s="7"/>
      <c r="R39" s="6"/>
      <c r="S39" s="6"/>
      <c r="T39" s="6"/>
      <c r="U39" s="6"/>
      <c r="V39" s="6"/>
      <c r="W39" s="6"/>
      <c r="X39" s="6"/>
      <c r="Y39" s="6"/>
      <c r="Z39" s="7"/>
      <c r="AA39" s="7"/>
      <c r="AB39" s="7"/>
      <c r="AC39" s="6"/>
      <c r="AD39" s="6"/>
      <c r="AE39" s="6"/>
      <c r="AF39" s="7"/>
      <c r="AG39" s="7"/>
      <c r="AH39" s="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>
        <f t="shared" si="38"/>
        <v>0</v>
      </c>
      <c r="BB39" s="52">
        <f t="shared" si="26"/>
        <v>11211.7</v>
      </c>
      <c r="BC39" s="57">
        <f t="shared" si="39"/>
        <v>11211.7</v>
      </c>
      <c r="BD39" s="55"/>
      <c r="BE39" s="55"/>
      <c r="BF39" s="55"/>
      <c r="BG39" s="51"/>
      <c r="BH39" s="56"/>
      <c r="BI39" s="56"/>
      <c r="BJ39" s="51"/>
      <c r="BK39" s="55">
        <v>2640</v>
      </c>
      <c r="BL39" s="55">
        <v>2640</v>
      </c>
      <c r="BM39" s="51"/>
      <c r="BN39" s="55">
        <v>8571.7000000000007</v>
      </c>
      <c r="BO39" s="55">
        <v>8571.7000000000007</v>
      </c>
      <c r="BP39" s="51"/>
      <c r="BQ39" s="55"/>
      <c r="BR39" s="55"/>
    </row>
    <row r="40" spans="1:70" ht="15.75" x14ac:dyDescent="0.25">
      <c r="A40" s="14" t="s">
        <v>12</v>
      </c>
      <c r="B40" s="7">
        <f t="shared" si="40"/>
        <v>0</v>
      </c>
      <c r="C40" s="6">
        <f t="shared" si="37"/>
        <v>8795.2000000000007</v>
      </c>
      <c r="D40" s="7">
        <f t="shared" si="41"/>
        <v>8795.2000000000007</v>
      </c>
      <c r="E40" s="48"/>
      <c r="F40" s="48"/>
      <c r="G40" s="48"/>
      <c r="H40" s="6"/>
      <c r="I40" s="6"/>
      <c r="J40" s="6"/>
      <c r="K40" s="6"/>
      <c r="L40" s="6"/>
      <c r="M40" s="6"/>
      <c r="N40" s="7"/>
      <c r="O40" s="7"/>
      <c r="P40" s="7"/>
      <c r="Q40" s="7"/>
      <c r="R40" s="6"/>
      <c r="S40" s="6"/>
      <c r="T40" s="6"/>
      <c r="U40" s="6"/>
      <c r="V40" s="6"/>
      <c r="W40" s="6"/>
      <c r="X40" s="6"/>
      <c r="Y40" s="6"/>
      <c r="Z40" s="7"/>
      <c r="AA40" s="7"/>
      <c r="AB40" s="7"/>
      <c r="AC40" s="6"/>
      <c r="AD40" s="6"/>
      <c r="AE40" s="6"/>
      <c r="AF40" s="7"/>
      <c r="AG40" s="7"/>
      <c r="AH40" s="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>
        <f t="shared" si="38"/>
        <v>0</v>
      </c>
      <c r="BB40" s="52">
        <f t="shared" si="26"/>
        <v>8795.2000000000007</v>
      </c>
      <c r="BC40" s="57">
        <f t="shared" si="39"/>
        <v>8795.2000000000007</v>
      </c>
      <c r="BD40" s="55"/>
      <c r="BE40" s="55"/>
      <c r="BF40" s="55"/>
      <c r="BG40" s="51"/>
      <c r="BH40" s="56"/>
      <c r="BI40" s="56"/>
      <c r="BJ40" s="51"/>
      <c r="BK40" s="55">
        <v>2160</v>
      </c>
      <c r="BL40" s="55">
        <v>2160</v>
      </c>
      <c r="BM40" s="51"/>
      <c r="BN40" s="55">
        <v>6635.2</v>
      </c>
      <c r="BO40" s="55">
        <v>6635.2</v>
      </c>
      <c r="BP40" s="51"/>
      <c r="BQ40" s="55"/>
      <c r="BR40" s="55"/>
    </row>
    <row r="41" spans="1:70" ht="15.75" x14ac:dyDescent="0.25">
      <c r="A41" s="14" t="s">
        <v>13</v>
      </c>
      <c r="B41" s="7">
        <f t="shared" si="40"/>
        <v>0</v>
      </c>
      <c r="C41" s="6">
        <f t="shared" si="37"/>
        <v>9528.2000000000007</v>
      </c>
      <c r="D41" s="7">
        <f t="shared" si="41"/>
        <v>9528.2000000000007</v>
      </c>
      <c r="E41" s="48"/>
      <c r="F41" s="48"/>
      <c r="G41" s="48"/>
      <c r="H41" s="6"/>
      <c r="I41" s="6"/>
      <c r="J41" s="6"/>
      <c r="K41" s="6"/>
      <c r="L41" s="6"/>
      <c r="M41" s="6"/>
      <c r="N41" s="7"/>
      <c r="O41" s="7"/>
      <c r="P41" s="7"/>
      <c r="Q41" s="7"/>
      <c r="R41" s="6"/>
      <c r="S41" s="6"/>
      <c r="T41" s="6"/>
      <c r="U41" s="6"/>
      <c r="V41" s="6"/>
      <c r="W41" s="6"/>
      <c r="X41" s="6"/>
      <c r="Y41" s="6"/>
      <c r="Z41" s="7"/>
      <c r="AA41" s="7"/>
      <c r="AB41" s="7"/>
      <c r="AC41" s="6"/>
      <c r="AD41" s="6"/>
      <c r="AE41" s="6"/>
      <c r="AF41" s="7"/>
      <c r="AG41" s="7"/>
      <c r="AH41" s="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>
        <f t="shared" si="38"/>
        <v>0</v>
      </c>
      <c r="BB41" s="52">
        <f t="shared" si="26"/>
        <v>9528.2000000000007</v>
      </c>
      <c r="BC41" s="57">
        <f t="shared" si="39"/>
        <v>9528.2000000000007</v>
      </c>
      <c r="BD41" s="55"/>
      <c r="BE41" s="55"/>
      <c r="BF41" s="55"/>
      <c r="BG41" s="51"/>
      <c r="BH41" s="56"/>
      <c r="BI41" s="56"/>
      <c r="BJ41" s="51"/>
      <c r="BK41" s="55">
        <v>2040</v>
      </c>
      <c r="BL41" s="55">
        <v>2040</v>
      </c>
      <c r="BM41" s="51"/>
      <c r="BN41" s="55">
        <v>7488.2</v>
      </c>
      <c r="BO41" s="55">
        <v>7488.2</v>
      </c>
      <c r="BP41" s="51"/>
      <c r="BQ41" s="55"/>
      <c r="BR41" s="55"/>
    </row>
    <row r="42" spans="1:70" ht="15.75" x14ac:dyDescent="0.25">
      <c r="A42" s="14" t="s">
        <v>14</v>
      </c>
      <c r="B42" s="7">
        <f t="shared" si="40"/>
        <v>0</v>
      </c>
      <c r="C42" s="7">
        <f t="shared" si="37"/>
        <v>8194.9</v>
      </c>
      <c r="D42" s="7">
        <f t="shared" si="41"/>
        <v>8194.9</v>
      </c>
      <c r="E42" s="48"/>
      <c r="F42" s="48"/>
      <c r="G42" s="48"/>
      <c r="H42" s="6"/>
      <c r="I42" s="6"/>
      <c r="J42" s="6"/>
      <c r="K42" s="6"/>
      <c r="L42" s="6"/>
      <c r="M42" s="6"/>
      <c r="N42" s="7"/>
      <c r="O42" s="7"/>
      <c r="P42" s="7"/>
      <c r="Q42" s="7"/>
      <c r="R42" s="6"/>
      <c r="S42" s="6"/>
      <c r="T42" s="6"/>
      <c r="U42" s="6"/>
      <c r="V42" s="6"/>
      <c r="W42" s="6"/>
      <c r="X42" s="6"/>
      <c r="Y42" s="6"/>
      <c r="Z42" s="7"/>
      <c r="AA42" s="7"/>
      <c r="AB42" s="7"/>
      <c r="AC42" s="6"/>
      <c r="AD42" s="6"/>
      <c r="AE42" s="6"/>
      <c r="AF42" s="7"/>
      <c r="AG42" s="7"/>
      <c r="AH42" s="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>
        <f t="shared" si="38"/>
        <v>0</v>
      </c>
      <c r="BB42" s="52">
        <f t="shared" si="26"/>
        <v>8194.9</v>
      </c>
      <c r="BC42" s="57">
        <f t="shared" si="39"/>
        <v>8194.9</v>
      </c>
      <c r="BD42" s="55"/>
      <c r="BE42" s="55"/>
      <c r="BF42" s="55"/>
      <c r="BG42" s="51"/>
      <c r="BH42" s="56"/>
      <c r="BI42" s="56"/>
      <c r="BJ42" s="51"/>
      <c r="BK42" s="55">
        <v>2340</v>
      </c>
      <c r="BL42" s="55">
        <v>2340</v>
      </c>
      <c r="BM42" s="51"/>
      <c r="BN42" s="55">
        <v>5854.9</v>
      </c>
      <c r="BO42" s="55">
        <v>5854.9</v>
      </c>
      <c r="BP42" s="51"/>
      <c r="BQ42" s="55"/>
      <c r="BR42" s="55"/>
    </row>
    <row r="43" spans="1:70" ht="15.75" x14ac:dyDescent="0.25">
      <c r="A43" s="14" t="s">
        <v>15</v>
      </c>
      <c r="B43" s="7">
        <f>SUM(E43+N43+Z43+BA43)</f>
        <v>0</v>
      </c>
      <c r="C43" s="7">
        <f t="shared" si="37"/>
        <v>8152.1</v>
      </c>
      <c r="D43" s="7">
        <f t="shared" si="41"/>
        <v>8152.1</v>
      </c>
      <c r="E43" s="48"/>
      <c r="F43" s="48"/>
      <c r="G43" s="48"/>
      <c r="H43" s="6"/>
      <c r="I43" s="6"/>
      <c r="J43" s="6"/>
      <c r="K43" s="6"/>
      <c r="L43" s="6"/>
      <c r="M43" s="6"/>
      <c r="N43" s="7"/>
      <c r="O43" s="7"/>
      <c r="P43" s="7"/>
      <c r="Q43" s="7"/>
      <c r="R43" s="6"/>
      <c r="S43" s="6"/>
      <c r="T43" s="6"/>
      <c r="U43" s="6"/>
      <c r="V43" s="6"/>
      <c r="W43" s="6"/>
      <c r="X43" s="6"/>
      <c r="Y43" s="6"/>
      <c r="Z43" s="7"/>
      <c r="AA43" s="7"/>
      <c r="AB43" s="7"/>
      <c r="AC43" s="6"/>
      <c r="AD43" s="6"/>
      <c r="AE43" s="6"/>
      <c r="AF43" s="7"/>
      <c r="AG43" s="7"/>
      <c r="AH43" s="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>
        <f t="shared" si="38"/>
        <v>0</v>
      </c>
      <c r="BB43" s="52">
        <f t="shared" si="26"/>
        <v>8152.1</v>
      </c>
      <c r="BC43" s="57">
        <f t="shared" si="39"/>
        <v>8152.1</v>
      </c>
      <c r="BD43" s="55"/>
      <c r="BE43" s="55"/>
      <c r="BF43" s="55"/>
      <c r="BG43" s="51"/>
      <c r="BH43" s="56"/>
      <c r="BI43" s="56"/>
      <c r="BJ43" s="51"/>
      <c r="BK43" s="55">
        <v>2160</v>
      </c>
      <c r="BL43" s="55">
        <v>2160</v>
      </c>
      <c r="BM43" s="51"/>
      <c r="BN43" s="55">
        <v>5992.1</v>
      </c>
      <c r="BO43" s="55">
        <v>5992.1</v>
      </c>
      <c r="BP43" s="51"/>
      <c r="BQ43" s="55"/>
      <c r="BR43" s="55"/>
    </row>
    <row r="44" spans="1:70" ht="47.25" x14ac:dyDescent="0.25">
      <c r="A44" s="15" t="s">
        <v>16</v>
      </c>
      <c r="B44" s="19">
        <f>SUM(B45:B49)</f>
        <v>0</v>
      </c>
      <c r="C44" s="19">
        <f>SUM(C45:C49)</f>
        <v>36003.799999999996</v>
      </c>
      <c r="D44" s="19">
        <f t="shared" ref="D44:BJ44" si="42">SUM(D45:D49)</f>
        <v>36003.799999999996</v>
      </c>
      <c r="E44" s="33">
        <f t="shared" si="4"/>
        <v>0</v>
      </c>
      <c r="F44" s="33">
        <f t="shared" si="5"/>
        <v>0</v>
      </c>
      <c r="G44" s="33">
        <f t="shared" si="6"/>
        <v>0</v>
      </c>
      <c r="H44" s="19">
        <f t="shared" ref="H44:O44" si="43">SUM(H45:H49)</f>
        <v>0</v>
      </c>
      <c r="I44" s="19">
        <f t="shared" si="43"/>
        <v>0</v>
      </c>
      <c r="J44" s="19">
        <f t="shared" si="43"/>
        <v>0</v>
      </c>
      <c r="K44" s="19">
        <f t="shared" si="43"/>
        <v>0</v>
      </c>
      <c r="L44" s="19">
        <f t="shared" si="43"/>
        <v>0</v>
      </c>
      <c r="M44" s="19">
        <f t="shared" si="43"/>
        <v>0</v>
      </c>
      <c r="N44" s="19">
        <f t="shared" si="43"/>
        <v>0</v>
      </c>
      <c r="O44" s="19">
        <f t="shared" si="43"/>
        <v>0</v>
      </c>
      <c r="P44" s="19">
        <f t="shared" si="42"/>
        <v>0</v>
      </c>
      <c r="Q44" s="19">
        <f t="shared" si="42"/>
        <v>0</v>
      </c>
      <c r="R44" s="19">
        <f t="shared" si="42"/>
        <v>0</v>
      </c>
      <c r="S44" s="19">
        <f t="shared" si="42"/>
        <v>0</v>
      </c>
      <c r="T44" s="40">
        <f t="shared" si="42"/>
        <v>0</v>
      </c>
      <c r="U44" s="40">
        <f t="shared" si="42"/>
        <v>0</v>
      </c>
      <c r="V44" s="40">
        <f t="shared" si="42"/>
        <v>0</v>
      </c>
      <c r="W44" s="40">
        <f t="shared" ref="W44:Y44" si="44">SUM(W45:W49)</f>
        <v>0</v>
      </c>
      <c r="X44" s="40">
        <f t="shared" si="44"/>
        <v>0</v>
      </c>
      <c r="Y44" s="40">
        <f t="shared" si="44"/>
        <v>0</v>
      </c>
      <c r="Z44" s="19">
        <f t="shared" ref="Z44:AH44" si="45">SUM(Z45:Z49)</f>
        <v>0</v>
      </c>
      <c r="AA44" s="19">
        <f t="shared" si="45"/>
        <v>0</v>
      </c>
      <c r="AB44" s="19">
        <f t="shared" si="45"/>
        <v>0</v>
      </c>
      <c r="AC44" s="19">
        <f t="shared" si="45"/>
        <v>0</v>
      </c>
      <c r="AD44" s="19">
        <f t="shared" si="45"/>
        <v>0</v>
      </c>
      <c r="AE44" s="19">
        <f t="shared" si="45"/>
        <v>0</v>
      </c>
      <c r="AF44" s="19">
        <f t="shared" si="45"/>
        <v>0</v>
      </c>
      <c r="AG44" s="19">
        <f t="shared" si="45"/>
        <v>0</v>
      </c>
      <c r="AH44" s="19">
        <f t="shared" si="45"/>
        <v>0</v>
      </c>
      <c r="AI44" s="19">
        <f t="shared" si="42"/>
        <v>0</v>
      </c>
      <c r="AJ44" s="19">
        <f t="shared" si="42"/>
        <v>0</v>
      </c>
      <c r="AK44" s="40">
        <f t="shared" si="42"/>
        <v>0</v>
      </c>
      <c r="AL44" s="40">
        <f t="shared" si="42"/>
        <v>0</v>
      </c>
      <c r="AM44" s="40">
        <f t="shared" si="42"/>
        <v>0</v>
      </c>
      <c r="AN44" s="40">
        <f t="shared" si="42"/>
        <v>0</v>
      </c>
      <c r="AO44" s="40">
        <f t="shared" si="42"/>
        <v>0</v>
      </c>
      <c r="AP44" s="19">
        <f t="shared" si="42"/>
        <v>0</v>
      </c>
      <c r="AQ44" s="19">
        <f t="shared" si="42"/>
        <v>0</v>
      </c>
      <c r="AR44" s="19">
        <f t="shared" si="42"/>
        <v>0</v>
      </c>
      <c r="AS44" s="19">
        <f t="shared" si="42"/>
        <v>0</v>
      </c>
      <c r="AT44" s="19">
        <f t="shared" si="42"/>
        <v>0</v>
      </c>
      <c r="AU44" s="19">
        <f t="shared" si="42"/>
        <v>0</v>
      </c>
      <c r="AV44" s="19">
        <f t="shared" si="42"/>
        <v>0</v>
      </c>
      <c r="AW44" s="19">
        <f t="shared" si="42"/>
        <v>0</v>
      </c>
      <c r="AX44" s="40">
        <f t="shared" si="42"/>
        <v>0</v>
      </c>
      <c r="AY44" s="40">
        <f t="shared" si="42"/>
        <v>0</v>
      </c>
      <c r="AZ44" s="40">
        <f t="shared" si="42"/>
        <v>0</v>
      </c>
      <c r="BA44" s="19">
        <f t="shared" si="42"/>
        <v>0</v>
      </c>
      <c r="BB44" s="19">
        <f t="shared" si="42"/>
        <v>36003.799999999996</v>
      </c>
      <c r="BC44" s="19">
        <f t="shared" si="42"/>
        <v>36003.799999999996</v>
      </c>
      <c r="BD44" s="40">
        <f t="shared" ref="BD44:BF44" si="46">SUM(BD45:BD49)</f>
        <v>0</v>
      </c>
      <c r="BE44" s="40">
        <f t="shared" si="46"/>
        <v>0</v>
      </c>
      <c r="BF44" s="40">
        <f t="shared" si="46"/>
        <v>0</v>
      </c>
      <c r="BG44" s="19">
        <f>SUM(BG45:BG49)</f>
        <v>0</v>
      </c>
      <c r="BH44" s="19">
        <f>SUM(BH45:BH49)</f>
        <v>0</v>
      </c>
      <c r="BI44" s="19">
        <f>SUM(BI45:BI49)</f>
        <v>0</v>
      </c>
      <c r="BJ44" s="40">
        <f t="shared" si="42"/>
        <v>0</v>
      </c>
      <c r="BK44" s="40">
        <f>SUM(BK45:BK49)</f>
        <v>10260</v>
      </c>
      <c r="BL44" s="40">
        <f>SUM(BL45:BL49)</f>
        <v>10260</v>
      </c>
      <c r="BM44" s="40">
        <f t="shared" ref="BM44" si="47">SUM(BM45:BM49)</f>
        <v>0</v>
      </c>
      <c r="BN44" s="40">
        <f>SUM(BN45:BN49)</f>
        <v>25743.8</v>
      </c>
      <c r="BO44" s="40">
        <f>SUM(BO45:BO49)</f>
        <v>25743.8</v>
      </c>
      <c r="BP44" s="40">
        <f t="shared" ref="BP44" si="48">SUM(BP45:BP49)</f>
        <v>0</v>
      </c>
      <c r="BQ44" s="40">
        <f>SUM(BQ45:BQ49)</f>
        <v>0</v>
      </c>
      <c r="BR44" s="40">
        <f>SUM(BR45:BR49)</f>
        <v>0</v>
      </c>
    </row>
    <row r="45" spans="1:70" ht="15.75" x14ac:dyDescent="0.25">
      <c r="A45" s="14" t="s">
        <v>17</v>
      </c>
      <c r="B45" s="7">
        <f>SUM(E45+N45+BA45)</f>
        <v>0</v>
      </c>
      <c r="C45" s="7">
        <f t="shared" ref="C45:D49" si="49">O45+AA45+I45+L45+BB45</f>
        <v>9789.7999999999993</v>
      </c>
      <c r="D45" s="7">
        <f t="shared" si="49"/>
        <v>9789.7999999999993</v>
      </c>
      <c r="E45" s="48"/>
      <c r="F45" s="48"/>
      <c r="G45" s="48"/>
      <c r="H45" s="6"/>
      <c r="I45" s="6"/>
      <c r="J45" s="7"/>
      <c r="K45" s="7"/>
      <c r="L45" s="6"/>
      <c r="M45" s="6"/>
      <c r="N45" s="7"/>
      <c r="O45" s="7"/>
      <c r="P45" s="7"/>
      <c r="Q45" s="7"/>
      <c r="R45" s="7"/>
      <c r="S45" s="7"/>
      <c r="T45" s="6"/>
      <c r="U45" s="6"/>
      <c r="V45" s="6"/>
      <c r="W45" s="6"/>
      <c r="X45" s="6"/>
      <c r="Y45" s="6"/>
      <c r="Z45" s="7"/>
      <c r="AA45" s="7"/>
      <c r="AB45" s="7"/>
      <c r="AC45" s="6"/>
      <c r="AD45" s="6"/>
      <c r="AE45" s="6"/>
      <c r="AF45" s="7"/>
      <c r="AG45" s="7"/>
      <c r="AH45" s="7"/>
      <c r="AI45" s="52"/>
      <c r="AJ45" s="52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2">
        <f>SUM(BD45+BG45+BJ45+BM45)</f>
        <v>0</v>
      </c>
      <c r="BB45" s="52">
        <f t="shared" si="26"/>
        <v>9789.7999999999993</v>
      </c>
      <c r="BC45" s="57">
        <f t="shared" ref="BC45:BC49" si="50">BL45+BI45+BF45+BO45</f>
        <v>9789.7999999999993</v>
      </c>
      <c r="BD45" s="55"/>
      <c r="BE45" s="55"/>
      <c r="BF45" s="55"/>
      <c r="BG45" s="51"/>
      <c r="BH45" s="56"/>
      <c r="BI45" s="56"/>
      <c r="BJ45" s="51"/>
      <c r="BK45" s="55">
        <v>1980</v>
      </c>
      <c r="BL45" s="55">
        <v>1980</v>
      </c>
      <c r="BM45" s="51"/>
      <c r="BN45" s="55">
        <v>7809.8</v>
      </c>
      <c r="BO45" s="55">
        <v>7809.8</v>
      </c>
      <c r="BP45" s="51"/>
      <c r="BQ45" s="55"/>
      <c r="BR45" s="55"/>
    </row>
    <row r="46" spans="1:70" ht="15.75" x14ac:dyDescent="0.25">
      <c r="A46" s="14" t="s">
        <v>18</v>
      </c>
      <c r="B46" s="7">
        <f t="shared" ref="B46:B49" si="51">SUM(E46+N46+BA46)</f>
        <v>0</v>
      </c>
      <c r="C46" s="7">
        <f t="shared" si="49"/>
        <v>7097.9</v>
      </c>
      <c r="D46" s="7">
        <f t="shared" si="49"/>
        <v>7097.9</v>
      </c>
      <c r="E46" s="48"/>
      <c r="F46" s="48"/>
      <c r="G46" s="48"/>
      <c r="H46" s="6"/>
      <c r="I46" s="6"/>
      <c r="J46" s="7"/>
      <c r="K46" s="7"/>
      <c r="L46" s="6"/>
      <c r="M46" s="6"/>
      <c r="N46" s="7"/>
      <c r="O46" s="7"/>
      <c r="P46" s="7"/>
      <c r="Q46" s="7"/>
      <c r="R46" s="7"/>
      <c r="S46" s="7"/>
      <c r="T46" s="6"/>
      <c r="U46" s="6"/>
      <c r="V46" s="6"/>
      <c r="W46" s="6"/>
      <c r="X46" s="6"/>
      <c r="Y46" s="6"/>
      <c r="Z46" s="7"/>
      <c r="AA46" s="7"/>
      <c r="AB46" s="7"/>
      <c r="AC46" s="6"/>
      <c r="AD46" s="6"/>
      <c r="AE46" s="6"/>
      <c r="AF46" s="7"/>
      <c r="AG46" s="7"/>
      <c r="AH46" s="7"/>
      <c r="AI46" s="52"/>
      <c r="AJ46" s="52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2">
        <f>SUM(BD46+BG46+BJ46+BM46)</f>
        <v>0</v>
      </c>
      <c r="BB46" s="52">
        <f t="shared" si="26"/>
        <v>7097.9</v>
      </c>
      <c r="BC46" s="57">
        <f t="shared" si="50"/>
        <v>7097.9</v>
      </c>
      <c r="BD46" s="55"/>
      <c r="BE46" s="55"/>
      <c r="BF46" s="55"/>
      <c r="BG46" s="51"/>
      <c r="BH46" s="56"/>
      <c r="BI46" s="56"/>
      <c r="BJ46" s="51"/>
      <c r="BK46" s="55">
        <v>2160</v>
      </c>
      <c r="BL46" s="55">
        <v>2160</v>
      </c>
      <c r="BM46" s="51"/>
      <c r="BN46" s="55">
        <v>4937.8999999999996</v>
      </c>
      <c r="BO46" s="55">
        <v>4937.8999999999996</v>
      </c>
      <c r="BP46" s="51"/>
      <c r="BQ46" s="55"/>
      <c r="BR46" s="55"/>
    </row>
    <row r="47" spans="1:70" ht="15.75" x14ac:dyDescent="0.25">
      <c r="A47" s="14" t="s">
        <v>19</v>
      </c>
      <c r="B47" s="7">
        <f t="shared" si="51"/>
        <v>0</v>
      </c>
      <c r="C47" s="7">
        <f t="shared" si="49"/>
        <v>6342.5</v>
      </c>
      <c r="D47" s="7">
        <f t="shared" si="49"/>
        <v>6342.5</v>
      </c>
      <c r="E47" s="48"/>
      <c r="F47" s="48"/>
      <c r="G47" s="48"/>
      <c r="H47" s="6"/>
      <c r="I47" s="6"/>
      <c r="J47" s="7"/>
      <c r="K47" s="7"/>
      <c r="L47" s="6"/>
      <c r="M47" s="6"/>
      <c r="N47" s="7"/>
      <c r="O47" s="7"/>
      <c r="P47" s="7"/>
      <c r="Q47" s="7"/>
      <c r="R47" s="7"/>
      <c r="S47" s="7"/>
      <c r="T47" s="6"/>
      <c r="U47" s="6"/>
      <c r="V47" s="6"/>
      <c r="W47" s="6"/>
      <c r="X47" s="6"/>
      <c r="Y47" s="6"/>
      <c r="Z47" s="7"/>
      <c r="AA47" s="7"/>
      <c r="AB47" s="7"/>
      <c r="AC47" s="6"/>
      <c r="AD47" s="6"/>
      <c r="AE47" s="6"/>
      <c r="AF47" s="7"/>
      <c r="AG47" s="7"/>
      <c r="AH47" s="7"/>
      <c r="AI47" s="52"/>
      <c r="AJ47" s="52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2">
        <f>SUM(BD47+BG47+BJ47+BM47)</f>
        <v>0</v>
      </c>
      <c r="BB47" s="52">
        <f t="shared" si="26"/>
        <v>6342.5</v>
      </c>
      <c r="BC47" s="57">
        <f t="shared" si="50"/>
        <v>6342.5</v>
      </c>
      <c r="BD47" s="55"/>
      <c r="BE47" s="55"/>
      <c r="BF47" s="55"/>
      <c r="BG47" s="51"/>
      <c r="BH47" s="56"/>
      <c r="BI47" s="56"/>
      <c r="BJ47" s="51"/>
      <c r="BK47" s="55">
        <v>1980</v>
      </c>
      <c r="BL47" s="55">
        <v>1980</v>
      </c>
      <c r="BM47" s="51"/>
      <c r="BN47" s="55">
        <v>4362.5</v>
      </c>
      <c r="BO47" s="55">
        <v>4362.5</v>
      </c>
      <c r="BP47" s="51"/>
      <c r="BQ47" s="55"/>
      <c r="BR47" s="55"/>
    </row>
    <row r="48" spans="1:70" ht="15.75" x14ac:dyDescent="0.25">
      <c r="A48" s="14" t="s">
        <v>20</v>
      </c>
      <c r="B48" s="7">
        <f t="shared" si="51"/>
        <v>0</v>
      </c>
      <c r="C48" s="7">
        <f t="shared" si="49"/>
        <v>6996.3</v>
      </c>
      <c r="D48" s="7">
        <f t="shared" si="49"/>
        <v>6996.3</v>
      </c>
      <c r="E48" s="48"/>
      <c r="F48" s="48"/>
      <c r="G48" s="48"/>
      <c r="H48" s="6"/>
      <c r="I48" s="6"/>
      <c r="J48" s="7"/>
      <c r="K48" s="7"/>
      <c r="L48" s="6"/>
      <c r="M48" s="6"/>
      <c r="N48" s="7"/>
      <c r="O48" s="7"/>
      <c r="P48" s="7"/>
      <c r="Q48" s="7"/>
      <c r="R48" s="7"/>
      <c r="S48" s="7"/>
      <c r="T48" s="6"/>
      <c r="U48" s="6"/>
      <c r="V48" s="6"/>
      <c r="W48" s="6"/>
      <c r="X48" s="6"/>
      <c r="Y48" s="6"/>
      <c r="Z48" s="7"/>
      <c r="AA48" s="7"/>
      <c r="AB48" s="7"/>
      <c r="AC48" s="6"/>
      <c r="AD48" s="6"/>
      <c r="AE48" s="6"/>
      <c r="AF48" s="7"/>
      <c r="AG48" s="7"/>
      <c r="AH48" s="7"/>
      <c r="AI48" s="52"/>
      <c r="AJ48" s="52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2">
        <f>SUM(BD48+BG48+BJ48+BM48)</f>
        <v>0</v>
      </c>
      <c r="BB48" s="52">
        <f t="shared" si="26"/>
        <v>6996.3</v>
      </c>
      <c r="BC48" s="57">
        <f t="shared" si="50"/>
        <v>6996.3</v>
      </c>
      <c r="BD48" s="55"/>
      <c r="BE48" s="55"/>
      <c r="BF48" s="55"/>
      <c r="BG48" s="51"/>
      <c r="BH48" s="56"/>
      <c r="BI48" s="56"/>
      <c r="BJ48" s="51"/>
      <c r="BK48" s="55">
        <v>1980</v>
      </c>
      <c r="BL48" s="55">
        <v>1980</v>
      </c>
      <c r="BM48" s="51"/>
      <c r="BN48" s="55">
        <v>5016.3</v>
      </c>
      <c r="BO48" s="55">
        <v>5016.3</v>
      </c>
      <c r="BP48" s="51"/>
      <c r="BQ48" s="55"/>
      <c r="BR48" s="55"/>
    </row>
    <row r="49" spans="1:70" ht="15.75" x14ac:dyDescent="0.25">
      <c r="A49" s="14" t="s">
        <v>21</v>
      </c>
      <c r="B49" s="7">
        <f t="shared" si="51"/>
        <v>0</v>
      </c>
      <c r="C49" s="7">
        <f t="shared" si="49"/>
        <v>5777.3</v>
      </c>
      <c r="D49" s="7">
        <f t="shared" si="49"/>
        <v>5777.3</v>
      </c>
      <c r="E49" s="48"/>
      <c r="F49" s="48"/>
      <c r="G49" s="48"/>
      <c r="H49" s="6"/>
      <c r="I49" s="6"/>
      <c r="J49" s="7"/>
      <c r="K49" s="7"/>
      <c r="L49" s="6"/>
      <c r="M49" s="6"/>
      <c r="N49" s="7"/>
      <c r="O49" s="7"/>
      <c r="P49" s="7"/>
      <c r="Q49" s="7"/>
      <c r="R49" s="7"/>
      <c r="S49" s="7"/>
      <c r="T49" s="6"/>
      <c r="U49" s="6"/>
      <c r="V49" s="6"/>
      <c r="W49" s="6"/>
      <c r="X49" s="6"/>
      <c r="Y49" s="6"/>
      <c r="Z49" s="7"/>
      <c r="AA49" s="7"/>
      <c r="AB49" s="7"/>
      <c r="AC49" s="6"/>
      <c r="AD49" s="6"/>
      <c r="AE49" s="6"/>
      <c r="AF49" s="7"/>
      <c r="AG49" s="7"/>
      <c r="AH49" s="7"/>
      <c r="AI49" s="52"/>
      <c r="AJ49" s="52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2">
        <f>SUM(BD49+BG49+BJ49+BM49)</f>
        <v>0</v>
      </c>
      <c r="BB49" s="52">
        <f t="shared" si="26"/>
        <v>5777.3</v>
      </c>
      <c r="BC49" s="57">
        <f t="shared" si="50"/>
        <v>5777.3</v>
      </c>
      <c r="BD49" s="55"/>
      <c r="BE49" s="55"/>
      <c r="BF49" s="55"/>
      <c r="BG49" s="51"/>
      <c r="BH49" s="56"/>
      <c r="BI49" s="56"/>
      <c r="BJ49" s="51"/>
      <c r="BK49" s="55">
        <v>2160</v>
      </c>
      <c r="BL49" s="55">
        <v>2160</v>
      </c>
      <c r="BM49" s="51"/>
      <c r="BN49" s="55">
        <v>3617.3</v>
      </c>
      <c r="BO49" s="55">
        <v>3617.3</v>
      </c>
      <c r="BP49" s="51"/>
      <c r="BQ49" s="55"/>
      <c r="BR49" s="55"/>
    </row>
    <row r="50" spans="1:70" s="8" customFormat="1" ht="47.25" x14ac:dyDescent="0.2">
      <c r="A50" s="38" t="s">
        <v>31</v>
      </c>
      <c r="B50" s="19">
        <f>SUM(B51:B66)</f>
        <v>52873.1</v>
      </c>
      <c r="C50" s="19">
        <f>SUM(C51:C66)</f>
        <v>148147.49999999997</v>
      </c>
      <c r="D50" s="19">
        <f t="shared" ref="D50:BJ50" si="52">SUM(D51:D66)</f>
        <v>146524.22999999998</v>
      </c>
      <c r="E50" s="33">
        <f t="shared" si="4"/>
        <v>0</v>
      </c>
      <c r="F50" s="33">
        <f t="shared" si="5"/>
        <v>0</v>
      </c>
      <c r="G50" s="33">
        <f t="shared" si="6"/>
        <v>0</v>
      </c>
      <c r="H50" s="19">
        <f t="shared" ref="H50:M50" si="53">SUM(H51:H66)</f>
        <v>0</v>
      </c>
      <c r="I50" s="19">
        <f t="shared" si="53"/>
        <v>0</v>
      </c>
      <c r="J50" s="19">
        <f t="shared" si="53"/>
        <v>0</v>
      </c>
      <c r="K50" s="19">
        <f t="shared" si="53"/>
        <v>0</v>
      </c>
      <c r="L50" s="19">
        <f t="shared" si="53"/>
        <v>0</v>
      </c>
      <c r="M50" s="19">
        <f t="shared" si="53"/>
        <v>0</v>
      </c>
      <c r="N50" s="19">
        <f t="shared" si="52"/>
        <v>0</v>
      </c>
      <c r="O50" s="19">
        <f>SUM(O51:O66)</f>
        <v>0</v>
      </c>
      <c r="P50" s="19">
        <f t="shared" si="52"/>
        <v>0</v>
      </c>
      <c r="Q50" s="19">
        <f t="shared" si="52"/>
        <v>0</v>
      </c>
      <c r="R50" s="19">
        <f t="shared" si="52"/>
        <v>0</v>
      </c>
      <c r="S50" s="19">
        <f t="shared" si="52"/>
        <v>0</v>
      </c>
      <c r="T50" s="40">
        <f t="shared" si="52"/>
        <v>0</v>
      </c>
      <c r="U50" s="40">
        <f t="shared" si="52"/>
        <v>0</v>
      </c>
      <c r="V50" s="40">
        <f t="shared" si="52"/>
        <v>0</v>
      </c>
      <c r="W50" s="40">
        <f t="shared" ref="W50:Y50" si="54">SUM(W51:W66)</f>
        <v>0</v>
      </c>
      <c r="X50" s="40">
        <f t="shared" si="54"/>
        <v>0</v>
      </c>
      <c r="Y50" s="40">
        <f t="shared" si="54"/>
        <v>0</v>
      </c>
      <c r="Z50" s="19">
        <f t="shared" ref="Z50:AH50" si="55">SUM(Z51:Z66)</f>
        <v>52873.1</v>
      </c>
      <c r="AA50" s="19">
        <f>SUM(AA51:AA66)</f>
        <v>31115.3</v>
      </c>
      <c r="AB50" s="19">
        <f t="shared" si="55"/>
        <v>29492.03</v>
      </c>
      <c r="AC50" s="19">
        <f t="shared" si="55"/>
        <v>0</v>
      </c>
      <c r="AD50" s="19">
        <f t="shared" si="55"/>
        <v>0</v>
      </c>
      <c r="AE50" s="19">
        <f t="shared" si="55"/>
        <v>0</v>
      </c>
      <c r="AF50" s="19">
        <f t="shared" si="55"/>
        <v>52873.1</v>
      </c>
      <c r="AG50" s="19">
        <f t="shared" si="55"/>
        <v>31115.3</v>
      </c>
      <c r="AH50" s="19">
        <f t="shared" si="55"/>
        <v>29492.03</v>
      </c>
      <c r="AI50" s="19">
        <f t="shared" si="52"/>
        <v>32384.800000000003</v>
      </c>
      <c r="AJ50" s="19">
        <f t="shared" si="52"/>
        <v>20101.8</v>
      </c>
      <c r="AK50" s="40">
        <f t="shared" si="52"/>
        <v>20070.699999999997</v>
      </c>
      <c r="AL50" s="40">
        <f t="shared" si="52"/>
        <v>9745</v>
      </c>
      <c r="AM50" s="40">
        <f t="shared" si="52"/>
        <v>5219.1000000000004</v>
      </c>
      <c r="AN50" s="40">
        <f t="shared" si="52"/>
        <v>4811.03</v>
      </c>
      <c r="AO50" s="40">
        <f t="shared" si="52"/>
        <v>10743.3</v>
      </c>
      <c r="AP50" s="19">
        <f t="shared" si="52"/>
        <v>5794.4</v>
      </c>
      <c r="AQ50" s="19">
        <f t="shared" si="52"/>
        <v>4610.3</v>
      </c>
      <c r="AR50" s="19">
        <f t="shared" si="52"/>
        <v>0</v>
      </c>
      <c r="AS50" s="19">
        <f t="shared" si="52"/>
        <v>0</v>
      </c>
      <c r="AT50" s="19">
        <f t="shared" si="52"/>
        <v>0</v>
      </c>
      <c r="AU50" s="19">
        <f t="shared" si="52"/>
        <v>0</v>
      </c>
      <c r="AV50" s="19">
        <f t="shared" si="52"/>
        <v>0</v>
      </c>
      <c r="AW50" s="19">
        <f t="shared" si="52"/>
        <v>0</v>
      </c>
      <c r="AX50" s="40">
        <f t="shared" si="52"/>
        <v>0</v>
      </c>
      <c r="AY50" s="40">
        <f t="shared" si="52"/>
        <v>0</v>
      </c>
      <c r="AZ50" s="40">
        <f t="shared" si="52"/>
        <v>0</v>
      </c>
      <c r="BA50" s="19">
        <f t="shared" si="52"/>
        <v>0</v>
      </c>
      <c r="BB50" s="19">
        <f t="shared" si="52"/>
        <v>117032.2</v>
      </c>
      <c r="BC50" s="19">
        <f t="shared" si="52"/>
        <v>117032.2</v>
      </c>
      <c r="BD50" s="40">
        <f t="shared" ref="BD50:BF50" si="56">SUM(BD51:BD66)</f>
        <v>0</v>
      </c>
      <c r="BE50" s="40">
        <f t="shared" si="56"/>
        <v>0</v>
      </c>
      <c r="BF50" s="40">
        <f t="shared" si="56"/>
        <v>0</v>
      </c>
      <c r="BG50" s="19">
        <f>SUM(BG51:BG66)</f>
        <v>0</v>
      </c>
      <c r="BH50" s="19">
        <f>SUM(BH51:BH66)</f>
        <v>0</v>
      </c>
      <c r="BI50" s="19">
        <f>SUM(BI51:BI66)</f>
        <v>0</v>
      </c>
      <c r="BJ50" s="40">
        <f t="shared" si="52"/>
        <v>0</v>
      </c>
      <c r="BK50" s="40">
        <f>SUM(BK51:BK66)</f>
        <v>37680</v>
      </c>
      <c r="BL50" s="40">
        <f>SUM(BL51:BL66)</f>
        <v>37680</v>
      </c>
      <c r="BM50" s="40">
        <f t="shared" ref="BM50" si="57">SUM(BM51:BM66)</f>
        <v>0</v>
      </c>
      <c r="BN50" s="40">
        <f>SUM(BN51:BN66)</f>
        <v>79352.200000000012</v>
      </c>
      <c r="BO50" s="40">
        <f>SUM(BO51:BO66)</f>
        <v>79352.200000000012</v>
      </c>
      <c r="BP50" s="40">
        <f t="shared" ref="BP50" si="58">SUM(BP51:BP66)</f>
        <v>0</v>
      </c>
      <c r="BQ50" s="40">
        <f>SUM(BQ51:BQ66)</f>
        <v>0</v>
      </c>
      <c r="BR50" s="40">
        <f>SUM(BR51:BR66)</f>
        <v>0</v>
      </c>
    </row>
    <row r="51" spans="1:70" ht="15" customHeight="1" x14ac:dyDescent="0.25">
      <c r="A51" s="14" t="s">
        <v>32</v>
      </c>
      <c r="B51" s="7">
        <f>SUM(E51+N51+Z51+BA51)</f>
        <v>0</v>
      </c>
      <c r="C51" s="7">
        <f t="shared" ref="C51:C66" si="59">O51+AA51+I51+L51+BB51</f>
        <v>7983.7</v>
      </c>
      <c r="D51" s="7">
        <f t="shared" ref="D51:D66" si="60">P51+AB51+J51+M51+BC51</f>
        <v>7983.7</v>
      </c>
      <c r="E51" s="48"/>
      <c r="F51" s="48"/>
      <c r="G51" s="48"/>
      <c r="H51" s="6"/>
      <c r="I51" s="6"/>
      <c r="J51" s="7"/>
      <c r="K51" s="7"/>
      <c r="L51" s="6"/>
      <c r="M51" s="6"/>
      <c r="N51" s="7"/>
      <c r="O51" s="7"/>
      <c r="P51" s="7"/>
      <c r="Q51" s="7"/>
      <c r="R51" s="7"/>
      <c r="S51" s="7"/>
      <c r="T51" s="6"/>
      <c r="U51" s="6"/>
      <c r="V51" s="6"/>
      <c r="W51" s="6"/>
      <c r="X51" s="6"/>
      <c r="Y51" s="6"/>
      <c r="Z51" s="7"/>
      <c r="AA51" s="7"/>
      <c r="AB51" s="7"/>
      <c r="AC51" s="6"/>
      <c r="AD51" s="6"/>
      <c r="AE51" s="6"/>
      <c r="AF51" s="7"/>
      <c r="AG51" s="7"/>
      <c r="AH51" s="7"/>
      <c r="AI51" s="52"/>
      <c r="AJ51" s="52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2">
        <f t="shared" ref="BA51:BA66" si="61">SUM(BD51+BG51+BJ51+BM51)</f>
        <v>0</v>
      </c>
      <c r="BB51" s="52">
        <f t="shared" ref="BB51:BB66" si="62">BK51+BH51+BE51+BN51</f>
        <v>7983.7</v>
      </c>
      <c r="BC51" s="57">
        <f t="shared" ref="BC51:BC66" si="63">BL51+BI51+BF51+BO51</f>
        <v>7983.7</v>
      </c>
      <c r="BD51" s="55"/>
      <c r="BE51" s="55"/>
      <c r="BF51" s="55"/>
      <c r="BG51" s="51"/>
      <c r="BH51" s="56"/>
      <c r="BI51" s="56"/>
      <c r="BJ51" s="51"/>
      <c r="BK51" s="55">
        <v>2820</v>
      </c>
      <c r="BL51" s="55">
        <v>2820</v>
      </c>
      <c r="BM51" s="51"/>
      <c r="BN51" s="55">
        <v>5163.7</v>
      </c>
      <c r="BO51" s="55">
        <v>5163.7</v>
      </c>
      <c r="BP51" s="51"/>
      <c r="BQ51" s="55"/>
      <c r="BR51" s="55"/>
    </row>
    <row r="52" spans="1:70" ht="15" customHeight="1" x14ac:dyDescent="0.25">
      <c r="A52" s="14" t="s">
        <v>33</v>
      </c>
      <c r="B52" s="7">
        <f t="shared" ref="B52:B66" si="64">SUM(E52+N52+Z52+BA52)</f>
        <v>0</v>
      </c>
      <c r="C52" s="7">
        <f t="shared" si="59"/>
        <v>5681.6</v>
      </c>
      <c r="D52" s="7">
        <f t="shared" si="60"/>
        <v>5681.6</v>
      </c>
      <c r="E52" s="48"/>
      <c r="F52" s="48"/>
      <c r="G52" s="48"/>
      <c r="H52" s="6"/>
      <c r="I52" s="6"/>
      <c r="J52" s="7"/>
      <c r="K52" s="7"/>
      <c r="L52" s="6"/>
      <c r="M52" s="6"/>
      <c r="N52" s="7"/>
      <c r="O52" s="7"/>
      <c r="P52" s="7"/>
      <c r="Q52" s="7"/>
      <c r="R52" s="7"/>
      <c r="S52" s="7"/>
      <c r="T52" s="6"/>
      <c r="U52" s="6"/>
      <c r="V52" s="6"/>
      <c r="W52" s="6"/>
      <c r="X52" s="6"/>
      <c r="Y52" s="6"/>
      <c r="Z52" s="7"/>
      <c r="AA52" s="7"/>
      <c r="AB52" s="7"/>
      <c r="AC52" s="6"/>
      <c r="AD52" s="6"/>
      <c r="AE52" s="6"/>
      <c r="AF52" s="7"/>
      <c r="AG52" s="7"/>
      <c r="AH52" s="7"/>
      <c r="AI52" s="52"/>
      <c r="AJ52" s="52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2">
        <f t="shared" si="61"/>
        <v>0</v>
      </c>
      <c r="BB52" s="52">
        <f t="shared" si="62"/>
        <v>5681.6</v>
      </c>
      <c r="BC52" s="57">
        <f t="shared" si="63"/>
        <v>5681.6</v>
      </c>
      <c r="BD52" s="55"/>
      <c r="BE52" s="55"/>
      <c r="BF52" s="55"/>
      <c r="BG52" s="51"/>
      <c r="BH52" s="56"/>
      <c r="BI52" s="56"/>
      <c r="BJ52" s="51"/>
      <c r="BK52" s="55">
        <v>2160</v>
      </c>
      <c r="BL52" s="55">
        <v>2160</v>
      </c>
      <c r="BM52" s="51"/>
      <c r="BN52" s="55">
        <v>3521.6</v>
      </c>
      <c r="BO52" s="55">
        <v>3521.6</v>
      </c>
      <c r="BP52" s="51"/>
      <c r="BQ52" s="55"/>
      <c r="BR52" s="55"/>
    </row>
    <row r="53" spans="1:70" ht="15" customHeight="1" x14ac:dyDescent="0.25">
      <c r="A53" s="14" t="s">
        <v>34</v>
      </c>
      <c r="B53" s="7">
        <f t="shared" si="64"/>
        <v>0</v>
      </c>
      <c r="C53" s="7">
        <f t="shared" si="59"/>
        <v>7607</v>
      </c>
      <c r="D53" s="7">
        <f t="shared" si="60"/>
        <v>7607</v>
      </c>
      <c r="E53" s="48"/>
      <c r="F53" s="48"/>
      <c r="G53" s="48"/>
      <c r="H53" s="6"/>
      <c r="I53" s="6"/>
      <c r="J53" s="7"/>
      <c r="K53" s="7"/>
      <c r="L53" s="6"/>
      <c r="M53" s="6"/>
      <c r="N53" s="7"/>
      <c r="O53" s="7"/>
      <c r="P53" s="7"/>
      <c r="Q53" s="7"/>
      <c r="R53" s="7"/>
      <c r="S53" s="7"/>
      <c r="T53" s="6"/>
      <c r="U53" s="6"/>
      <c r="V53" s="6"/>
      <c r="W53" s="6"/>
      <c r="X53" s="6"/>
      <c r="Y53" s="6"/>
      <c r="Z53" s="7"/>
      <c r="AA53" s="7"/>
      <c r="AB53" s="7"/>
      <c r="AC53" s="6"/>
      <c r="AD53" s="6"/>
      <c r="AE53" s="6"/>
      <c r="AF53" s="7"/>
      <c r="AG53" s="7"/>
      <c r="AH53" s="7"/>
      <c r="AI53" s="52"/>
      <c r="AJ53" s="52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2">
        <f t="shared" si="61"/>
        <v>0</v>
      </c>
      <c r="BB53" s="52">
        <f t="shared" si="62"/>
        <v>7607</v>
      </c>
      <c r="BC53" s="57">
        <f t="shared" si="63"/>
        <v>7607</v>
      </c>
      <c r="BD53" s="55"/>
      <c r="BE53" s="55"/>
      <c r="BF53" s="55"/>
      <c r="BG53" s="51"/>
      <c r="BH53" s="56"/>
      <c r="BI53" s="56"/>
      <c r="BJ53" s="51"/>
      <c r="BK53" s="55">
        <v>1980</v>
      </c>
      <c r="BL53" s="55">
        <v>1980</v>
      </c>
      <c r="BM53" s="51"/>
      <c r="BN53" s="55">
        <v>5627</v>
      </c>
      <c r="BO53" s="55">
        <v>5627</v>
      </c>
      <c r="BP53" s="51"/>
      <c r="BQ53" s="55"/>
      <c r="BR53" s="55"/>
    </row>
    <row r="54" spans="1:70" ht="15" customHeight="1" x14ac:dyDescent="0.25">
      <c r="A54" s="14" t="s">
        <v>35</v>
      </c>
      <c r="B54" s="7">
        <f t="shared" si="64"/>
        <v>0</v>
      </c>
      <c r="C54" s="7">
        <f t="shared" si="59"/>
        <v>7138.1</v>
      </c>
      <c r="D54" s="7">
        <f t="shared" si="60"/>
        <v>7138.1</v>
      </c>
      <c r="E54" s="48"/>
      <c r="F54" s="48"/>
      <c r="G54" s="48"/>
      <c r="H54" s="6"/>
      <c r="I54" s="6"/>
      <c r="J54" s="7"/>
      <c r="K54" s="7"/>
      <c r="L54" s="6"/>
      <c r="M54" s="6"/>
      <c r="N54" s="7"/>
      <c r="O54" s="7"/>
      <c r="P54" s="7"/>
      <c r="Q54" s="7"/>
      <c r="R54" s="7"/>
      <c r="S54" s="7"/>
      <c r="T54" s="6"/>
      <c r="U54" s="6"/>
      <c r="V54" s="6"/>
      <c r="W54" s="6"/>
      <c r="X54" s="6"/>
      <c r="Y54" s="6"/>
      <c r="Z54" s="7"/>
      <c r="AA54" s="7"/>
      <c r="AB54" s="7"/>
      <c r="AC54" s="6"/>
      <c r="AD54" s="6"/>
      <c r="AE54" s="6"/>
      <c r="AF54" s="7"/>
      <c r="AG54" s="7"/>
      <c r="AH54" s="7"/>
      <c r="AI54" s="52"/>
      <c r="AJ54" s="52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2">
        <f t="shared" si="61"/>
        <v>0</v>
      </c>
      <c r="BB54" s="52">
        <f t="shared" si="62"/>
        <v>7138.1</v>
      </c>
      <c r="BC54" s="57">
        <f t="shared" si="63"/>
        <v>7138.1</v>
      </c>
      <c r="BD54" s="55"/>
      <c r="BE54" s="55"/>
      <c r="BF54" s="55"/>
      <c r="BG54" s="51"/>
      <c r="BH54" s="56"/>
      <c r="BI54" s="56"/>
      <c r="BJ54" s="51"/>
      <c r="BK54" s="55">
        <v>2160</v>
      </c>
      <c r="BL54" s="55">
        <v>2160</v>
      </c>
      <c r="BM54" s="51"/>
      <c r="BN54" s="55">
        <v>4978.1000000000004</v>
      </c>
      <c r="BO54" s="55">
        <v>4978.1000000000004</v>
      </c>
      <c r="BP54" s="51"/>
      <c r="BQ54" s="55"/>
      <c r="BR54" s="55"/>
    </row>
    <row r="55" spans="1:70" ht="15" customHeight="1" x14ac:dyDescent="0.25">
      <c r="A55" s="14" t="s">
        <v>36</v>
      </c>
      <c r="B55" s="7">
        <f t="shared" si="64"/>
        <v>0</v>
      </c>
      <c r="C55" s="7">
        <f t="shared" si="59"/>
        <v>8035.9</v>
      </c>
      <c r="D55" s="7">
        <f t="shared" si="60"/>
        <v>8035.9</v>
      </c>
      <c r="E55" s="48"/>
      <c r="F55" s="48"/>
      <c r="G55" s="48"/>
      <c r="H55" s="6"/>
      <c r="I55" s="6"/>
      <c r="J55" s="7"/>
      <c r="K55" s="7"/>
      <c r="L55" s="6"/>
      <c r="M55" s="6"/>
      <c r="N55" s="7"/>
      <c r="O55" s="7"/>
      <c r="P55" s="7"/>
      <c r="Q55" s="7"/>
      <c r="R55" s="7"/>
      <c r="S55" s="7"/>
      <c r="T55" s="6"/>
      <c r="U55" s="6"/>
      <c r="V55" s="6"/>
      <c r="W55" s="6"/>
      <c r="X55" s="6"/>
      <c r="Y55" s="6"/>
      <c r="Z55" s="7"/>
      <c r="AA55" s="7"/>
      <c r="AB55" s="7"/>
      <c r="AC55" s="6"/>
      <c r="AD55" s="6"/>
      <c r="AE55" s="6"/>
      <c r="AF55" s="7"/>
      <c r="AG55" s="7"/>
      <c r="AH55" s="7"/>
      <c r="AI55" s="52"/>
      <c r="AJ55" s="52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2">
        <f t="shared" si="61"/>
        <v>0</v>
      </c>
      <c r="BB55" s="52">
        <f t="shared" si="62"/>
        <v>8035.9</v>
      </c>
      <c r="BC55" s="57">
        <f t="shared" si="63"/>
        <v>8035.9</v>
      </c>
      <c r="BD55" s="55"/>
      <c r="BE55" s="55"/>
      <c r="BF55" s="55"/>
      <c r="BG55" s="51"/>
      <c r="BH55" s="56"/>
      <c r="BI55" s="56"/>
      <c r="BJ55" s="51"/>
      <c r="BK55" s="55">
        <v>2160</v>
      </c>
      <c r="BL55" s="55">
        <v>2160</v>
      </c>
      <c r="BM55" s="51"/>
      <c r="BN55" s="55">
        <v>5875.9</v>
      </c>
      <c r="BO55" s="55">
        <v>5875.9</v>
      </c>
      <c r="BP55" s="51"/>
      <c r="BQ55" s="55"/>
      <c r="BR55" s="55"/>
    </row>
    <row r="56" spans="1:70" ht="15" customHeight="1" x14ac:dyDescent="0.25">
      <c r="A56" s="14" t="s">
        <v>37</v>
      </c>
      <c r="B56" s="7">
        <f t="shared" si="64"/>
        <v>0</v>
      </c>
      <c r="C56" s="7">
        <f t="shared" si="59"/>
        <v>9639.6</v>
      </c>
      <c r="D56" s="7">
        <f t="shared" si="60"/>
        <v>9639.6</v>
      </c>
      <c r="E56" s="48"/>
      <c r="F56" s="48"/>
      <c r="G56" s="48"/>
      <c r="H56" s="6"/>
      <c r="I56" s="6"/>
      <c r="J56" s="7"/>
      <c r="K56" s="7"/>
      <c r="L56" s="6"/>
      <c r="M56" s="6"/>
      <c r="N56" s="7"/>
      <c r="O56" s="7"/>
      <c r="P56" s="7"/>
      <c r="Q56" s="7"/>
      <c r="R56" s="7"/>
      <c r="S56" s="7"/>
      <c r="T56" s="6"/>
      <c r="U56" s="6"/>
      <c r="V56" s="6"/>
      <c r="W56" s="6"/>
      <c r="X56" s="6"/>
      <c r="Y56" s="6"/>
      <c r="Z56" s="7"/>
      <c r="AA56" s="7"/>
      <c r="AB56" s="7"/>
      <c r="AC56" s="6"/>
      <c r="AD56" s="6"/>
      <c r="AE56" s="6"/>
      <c r="AF56" s="7"/>
      <c r="AG56" s="7"/>
      <c r="AH56" s="7"/>
      <c r="AI56" s="52"/>
      <c r="AJ56" s="52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2">
        <f t="shared" si="61"/>
        <v>0</v>
      </c>
      <c r="BB56" s="52">
        <f t="shared" si="62"/>
        <v>9639.6</v>
      </c>
      <c r="BC56" s="57">
        <f t="shared" si="63"/>
        <v>9639.6</v>
      </c>
      <c r="BD56" s="55"/>
      <c r="BE56" s="55"/>
      <c r="BF56" s="55"/>
      <c r="BG56" s="51"/>
      <c r="BH56" s="56"/>
      <c r="BI56" s="56"/>
      <c r="BJ56" s="51"/>
      <c r="BK56" s="55">
        <v>3360</v>
      </c>
      <c r="BL56" s="55">
        <v>3360</v>
      </c>
      <c r="BM56" s="51"/>
      <c r="BN56" s="55">
        <v>6279.6</v>
      </c>
      <c r="BO56" s="55">
        <v>6279.6</v>
      </c>
      <c r="BP56" s="51"/>
      <c r="BQ56" s="55"/>
      <c r="BR56" s="55"/>
    </row>
    <row r="57" spans="1:70" ht="15" customHeight="1" x14ac:dyDescent="0.25">
      <c r="A57" s="14" t="s">
        <v>38</v>
      </c>
      <c r="B57" s="7">
        <f t="shared" si="64"/>
        <v>0</v>
      </c>
      <c r="C57" s="7">
        <f t="shared" si="59"/>
        <v>7615.2</v>
      </c>
      <c r="D57" s="7">
        <f t="shared" si="60"/>
        <v>7615.2</v>
      </c>
      <c r="E57" s="48"/>
      <c r="F57" s="48"/>
      <c r="G57" s="48"/>
      <c r="H57" s="6"/>
      <c r="I57" s="6"/>
      <c r="J57" s="7"/>
      <c r="K57" s="7"/>
      <c r="L57" s="6"/>
      <c r="M57" s="6"/>
      <c r="N57" s="7"/>
      <c r="O57" s="7"/>
      <c r="P57" s="7"/>
      <c r="Q57" s="7"/>
      <c r="R57" s="7"/>
      <c r="S57" s="7"/>
      <c r="T57" s="6"/>
      <c r="U57" s="6"/>
      <c r="V57" s="6"/>
      <c r="W57" s="6"/>
      <c r="X57" s="6"/>
      <c r="Y57" s="6"/>
      <c r="Z57" s="7"/>
      <c r="AA57" s="7"/>
      <c r="AB57" s="7"/>
      <c r="AC57" s="6"/>
      <c r="AD57" s="6"/>
      <c r="AE57" s="6"/>
      <c r="AF57" s="7"/>
      <c r="AG57" s="7"/>
      <c r="AH57" s="7"/>
      <c r="AI57" s="52"/>
      <c r="AJ57" s="52"/>
      <c r="AK57" s="57"/>
      <c r="AL57" s="57"/>
      <c r="AM57" s="57"/>
      <c r="AN57" s="57"/>
      <c r="AO57" s="57"/>
      <c r="AP57" s="52"/>
      <c r="AQ57" s="52"/>
      <c r="AR57" s="52"/>
      <c r="AS57" s="57"/>
      <c r="AT57" s="57"/>
      <c r="AU57" s="57"/>
      <c r="AV57" s="57"/>
      <c r="AW57" s="57"/>
      <c r="AX57" s="57"/>
      <c r="AY57" s="57"/>
      <c r="AZ57" s="57"/>
      <c r="BA57" s="52">
        <f t="shared" si="61"/>
        <v>0</v>
      </c>
      <c r="BB57" s="52">
        <f t="shared" si="62"/>
        <v>7615.2</v>
      </c>
      <c r="BC57" s="57">
        <f t="shared" si="63"/>
        <v>7615.2</v>
      </c>
      <c r="BD57" s="55"/>
      <c r="BE57" s="55"/>
      <c r="BF57" s="55"/>
      <c r="BG57" s="51"/>
      <c r="BH57" s="56"/>
      <c r="BI57" s="56"/>
      <c r="BJ57" s="51"/>
      <c r="BK57" s="55">
        <v>1980</v>
      </c>
      <c r="BL57" s="55">
        <v>1980</v>
      </c>
      <c r="BM57" s="51"/>
      <c r="BN57" s="55">
        <v>5635.2</v>
      </c>
      <c r="BO57" s="55">
        <v>5635.2</v>
      </c>
      <c r="BP57" s="51"/>
      <c r="BQ57" s="55"/>
      <c r="BR57" s="55"/>
    </row>
    <row r="58" spans="1:70" ht="15" customHeight="1" x14ac:dyDescent="0.25">
      <c r="A58" s="14" t="s">
        <v>39</v>
      </c>
      <c r="B58" s="7">
        <f t="shared" si="64"/>
        <v>0</v>
      </c>
      <c r="C58" s="7">
        <f t="shared" si="59"/>
        <v>8095.1</v>
      </c>
      <c r="D58" s="7">
        <f t="shared" si="60"/>
        <v>8095.1</v>
      </c>
      <c r="E58" s="48"/>
      <c r="F58" s="48"/>
      <c r="G58" s="48"/>
      <c r="H58" s="6"/>
      <c r="I58" s="6"/>
      <c r="J58" s="7"/>
      <c r="K58" s="7"/>
      <c r="L58" s="6"/>
      <c r="M58" s="6"/>
      <c r="N58" s="7"/>
      <c r="O58" s="7"/>
      <c r="P58" s="7"/>
      <c r="Q58" s="7"/>
      <c r="R58" s="7"/>
      <c r="S58" s="7"/>
      <c r="T58" s="6"/>
      <c r="U58" s="6"/>
      <c r="V58" s="6"/>
      <c r="W58" s="6"/>
      <c r="X58" s="6"/>
      <c r="Y58" s="6"/>
      <c r="Z58" s="7"/>
      <c r="AA58" s="7"/>
      <c r="AB58" s="7"/>
      <c r="AC58" s="6"/>
      <c r="AD58" s="6"/>
      <c r="AE58" s="6"/>
      <c r="AF58" s="7"/>
      <c r="AG58" s="7"/>
      <c r="AH58" s="7"/>
      <c r="AI58" s="52"/>
      <c r="AJ58" s="52"/>
      <c r="AK58" s="57"/>
      <c r="AL58" s="57"/>
      <c r="AM58" s="57"/>
      <c r="AN58" s="57"/>
      <c r="AO58" s="57"/>
      <c r="AP58" s="52"/>
      <c r="AQ58" s="52"/>
      <c r="AR58" s="52"/>
      <c r="AS58" s="57"/>
      <c r="AT58" s="57"/>
      <c r="AU58" s="57"/>
      <c r="AV58" s="57"/>
      <c r="AW58" s="57"/>
      <c r="AX58" s="57"/>
      <c r="AY58" s="57"/>
      <c r="AZ58" s="57"/>
      <c r="BA58" s="52">
        <f t="shared" si="61"/>
        <v>0</v>
      </c>
      <c r="BB58" s="52">
        <f t="shared" si="62"/>
        <v>8095.1</v>
      </c>
      <c r="BC58" s="57">
        <f t="shared" si="63"/>
        <v>8095.1</v>
      </c>
      <c r="BD58" s="55"/>
      <c r="BE58" s="55"/>
      <c r="BF58" s="55"/>
      <c r="BG58" s="51"/>
      <c r="BH58" s="56"/>
      <c r="BI58" s="56"/>
      <c r="BJ58" s="51"/>
      <c r="BK58" s="55">
        <v>2160</v>
      </c>
      <c r="BL58" s="55">
        <v>2160</v>
      </c>
      <c r="BM58" s="51"/>
      <c r="BN58" s="55">
        <v>5935.1</v>
      </c>
      <c r="BO58" s="55">
        <v>5935.1</v>
      </c>
      <c r="BP58" s="51"/>
      <c r="BQ58" s="55"/>
      <c r="BR58" s="55"/>
    </row>
    <row r="59" spans="1:70" ht="15" customHeight="1" x14ac:dyDescent="0.25">
      <c r="A59" s="14" t="s">
        <v>40</v>
      </c>
      <c r="B59" s="7">
        <f t="shared" si="64"/>
        <v>0</v>
      </c>
      <c r="C59" s="7">
        <f t="shared" si="59"/>
        <v>9164</v>
      </c>
      <c r="D59" s="7">
        <f t="shared" si="60"/>
        <v>9164</v>
      </c>
      <c r="E59" s="48"/>
      <c r="F59" s="48"/>
      <c r="G59" s="48"/>
      <c r="I59" s="6"/>
      <c r="J59" s="6"/>
      <c r="K59" s="7"/>
      <c r="L59" s="6"/>
      <c r="M59" s="6"/>
      <c r="N59" s="7"/>
      <c r="O59" s="7"/>
      <c r="P59" s="7"/>
      <c r="Q59" s="7"/>
      <c r="R59" s="7"/>
      <c r="S59" s="7"/>
      <c r="T59" s="6"/>
      <c r="U59" s="6"/>
      <c r="V59" s="6"/>
      <c r="W59" s="6"/>
      <c r="X59" s="6"/>
      <c r="Y59" s="6"/>
      <c r="Z59" s="7"/>
      <c r="AA59" s="7"/>
      <c r="AB59" s="7"/>
      <c r="AC59" s="6"/>
      <c r="AD59" s="6"/>
      <c r="AE59" s="6"/>
      <c r="AF59" s="7"/>
      <c r="AG59" s="7"/>
      <c r="AH59" s="7"/>
      <c r="AI59" s="52"/>
      <c r="AJ59" s="52"/>
      <c r="AK59" s="57"/>
      <c r="AL59" s="57"/>
      <c r="AM59" s="57"/>
      <c r="AN59" s="57"/>
      <c r="AO59" s="57"/>
      <c r="AP59" s="52"/>
      <c r="AQ59" s="52"/>
      <c r="AR59" s="52"/>
      <c r="AS59" s="57"/>
      <c r="AT59" s="57"/>
      <c r="AU59" s="57"/>
      <c r="AV59" s="57"/>
      <c r="AW59" s="57"/>
      <c r="AX59" s="57"/>
      <c r="AY59" s="57"/>
      <c r="AZ59" s="57"/>
      <c r="BA59" s="52">
        <f t="shared" si="61"/>
        <v>0</v>
      </c>
      <c r="BB59" s="52">
        <f t="shared" si="62"/>
        <v>9164</v>
      </c>
      <c r="BC59" s="57">
        <f t="shared" si="63"/>
        <v>9164</v>
      </c>
      <c r="BD59" s="55"/>
      <c r="BE59" s="55"/>
      <c r="BF59" s="55"/>
      <c r="BG59" s="51"/>
      <c r="BH59" s="56"/>
      <c r="BI59" s="56"/>
      <c r="BJ59" s="51"/>
      <c r="BK59" s="55">
        <v>2880</v>
      </c>
      <c r="BL59" s="55">
        <v>2880</v>
      </c>
      <c r="BM59" s="51"/>
      <c r="BN59" s="55">
        <v>6284</v>
      </c>
      <c r="BO59" s="55">
        <v>6284</v>
      </c>
      <c r="BP59" s="51"/>
      <c r="BQ59" s="55"/>
      <c r="BR59" s="55"/>
    </row>
    <row r="60" spans="1:70" ht="15" customHeight="1" x14ac:dyDescent="0.25">
      <c r="A60" s="14" t="s">
        <v>41</v>
      </c>
      <c r="B60" s="7">
        <f t="shared" si="64"/>
        <v>0</v>
      </c>
      <c r="C60" s="7">
        <f t="shared" si="59"/>
        <v>5869.3</v>
      </c>
      <c r="D60" s="7">
        <f t="shared" si="60"/>
        <v>5869.3</v>
      </c>
      <c r="E60" s="48"/>
      <c r="F60" s="48"/>
      <c r="G60" s="48"/>
      <c r="H60" s="6"/>
      <c r="I60" s="6"/>
      <c r="J60" s="7"/>
      <c r="K60" s="7"/>
      <c r="L60" s="6"/>
      <c r="M60" s="6"/>
      <c r="N60" s="7"/>
      <c r="O60" s="7"/>
      <c r="P60" s="7"/>
      <c r="Q60" s="7"/>
      <c r="R60" s="7"/>
      <c r="S60" s="7"/>
      <c r="T60" s="6"/>
      <c r="U60" s="6"/>
      <c r="V60" s="6"/>
      <c r="W60" s="6"/>
      <c r="X60" s="6"/>
      <c r="Y60" s="6"/>
      <c r="Z60" s="7"/>
      <c r="AA60" s="7"/>
      <c r="AB60" s="7"/>
      <c r="AC60" s="6"/>
      <c r="AD60" s="6"/>
      <c r="AE60" s="6"/>
      <c r="AF60" s="7"/>
      <c r="AG60" s="7"/>
      <c r="AH60" s="7"/>
      <c r="AI60" s="52"/>
      <c r="AJ60" s="52"/>
      <c r="AK60" s="57"/>
      <c r="AL60" s="57"/>
      <c r="AM60" s="57"/>
      <c r="AN60" s="57"/>
      <c r="AO60" s="57"/>
      <c r="AP60" s="52"/>
      <c r="AQ60" s="52"/>
      <c r="AR60" s="52"/>
      <c r="AS60" s="57"/>
      <c r="AT60" s="57"/>
      <c r="AU60" s="57"/>
      <c r="AV60" s="57"/>
      <c r="AW60" s="57"/>
      <c r="AX60" s="57"/>
      <c r="AY60" s="57"/>
      <c r="AZ60" s="57"/>
      <c r="BA60" s="52">
        <f t="shared" si="61"/>
        <v>0</v>
      </c>
      <c r="BB60" s="52">
        <f t="shared" si="62"/>
        <v>5869.3</v>
      </c>
      <c r="BC60" s="57">
        <f t="shared" si="63"/>
        <v>5869.3</v>
      </c>
      <c r="BD60" s="55"/>
      <c r="BE60" s="55"/>
      <c r="BF60" s="55"/>
      <c r="BG60" s="51"/>
      <c r="BH60" s="56"/>
      <c r="BI60" s="56"/>
      <c r="BJ60" s="51"/>
      <c r="BK60" s="55">
        <v>1980</v>
      </c>
      <c r="BL60" s="55">
        <v>1980</v>
      </c>
      <c r="BM60" s="51"/>
      <c r="BN60" s="55">
        <v>3889.3</v>
      </c>
      <c r="BO60" s="55">
        <v>3889.3</v>
      </c>
      <c r="BP60" s="51"/>
      <c r="BQ60" s="55"/>
      <c r="BR60" s="55"/>
    </row>
    <row r="61" spans="1:70" ht="15" customHeight="1" x14ac:dyDescent="0.25">
      <c r="A61" s="14" t="s">
        <v>162</v>
      </c>
      <c r="B61" s="7">
        <f t="shared" si="64"/>
        <v>18683.900000000001</v>
      </c>
      <c r="C61" s="6">
        <f>O61+AA61+I61+L61+BB61</f>
        <v>14946.699999999999</v>
      </c>
      <c r="D61" s="7">
        <f t="shared" si="60"/>
        <v>13555.699999999999</v>
      </c>
      <c r="E61" s="48"/>
      <c r="F61" s="48"/>
      <c r="G61" s="48"/>
      <c r="H61" s="6"/>
      <c r="I61" s="6"/>
      <c r="J61" s="7"/>
      <c r="K61" s="7"/>
      <c r="L61" s="6"/>
      <c r="M61" s="6"/>
      <c r="N61" s="7"/>
      <c r="O61" s="7"/>
      <c r="P61" s="7"/>
      <c r="Q61" s="7"/>
      <c r="R61" s="7"/>
      <c r="S61" s="7"/>
      <c r="T61" s="6"/>
      <c r="U61" s="6"/>
      <c r="V61" s="6"/>
      <c r="W61" s="6"/>
      <c r="X61" s="6"/>
      <c r="Y61" s="6"/>
      <c r="Z61" s="7">
        <f>AC61+AF61</f>
        <v>18683.900000000001</v>
      </c>
      <c r="AA61" s="7">
        <f>AD61+AG61</f>
        <v>11226.599999999999</v>
      </c>
      <c r="AB61" s="7">
        <f t="shared" ref="AB61:AB63" si="65">AE61+AH61</f>
        <v>9835.5999999999985</v>
      </c>
      <c r="AC61" s="6"/>
      <c r="AD61" s="6"/>
      <c r="AE61" s="6"/>
      <c r="AF61" s="7">
        <f>AI61+AL61+AO61+AR61+AU61+AX61</f>
        <v>18683.900000000001</v>
      </c>
      <c r="AG61" s="7">
        <f>AJ61+AM61+AP61+AS61+AV61+AY61</f>
        <v>11226.599999999999</v>
      </c>
      <c r="AH61" s="7">
        <f t="shared" ref="AH61:AH63" si="66">AK61+AN61+AQ61+AT61+AW61+AZ61</f>
        <v>9835.5999999999985</v>
      </c>
      <c r="AI61" s="52">
        <v>13505.6</v>
      </c>
      <c r="AJ61" s="52">
        <v>8601.7999999999993</v>
      </c>
      <c r="AK61" s="57">
        <v>8576.9</v>
      </c>
      <c r="AL61" s="57">
        <v>700.7</v>
      </c>
      <c r="AM61" s="52">
        <v>386</v>
      </c>
      <c r="AN61" s="57">
        <v>184.9</v>
      </c>
      <c r="AO61" s="57">
        <v>4477.6000000000004</v>
      </c>
      <c r="AP61" s="52">
        <v>2238.8000000000002</v>
      </c>
      <c r="AQ61" s="57">
        <v>1073.8</v>
      </c>
      <c r="AR61" s="57"/>
      <c r="AS61" s="57"/>
      <c r="AT61" s="57"/>
      <c r="AU61" s="57"/>
      <c r="AV61" s="57"/>
      <c r="AW61" s="57"/>
      <c r="AX61" s="57"/>
      <c r="AY61" s="57"/>
      <c r="AZ61" s="57"/>
      <c r="BA61" s="52">
        <f t="shared" si="61"/>
        <v>0</v>
      </c>
      <c r="BB61" s="52">
        <f t="shared" si="62"/>
        <v>3720.1</v>
      </c>
      <c r="BC61" s="57">
        <f t="shared" si="63"/>
        <v>3720.1</v>
      </c>
      <c r="BD61" s="55"/>
      <c r="BE61" s="55"/>
      <c r="BF61" s="55"/>
      <c r="BG61" s="51"/>
      <c r="BH61" s="56"/>
      <c r="BI61" s="56"/>
      <c r="BJ61" s="51"/>
      <c r="BK61" s="55">
        <v>1980</v>
      </c>
      <c r="BL61" s="55">
        <v>1980</v>
      </c>
      <c r="BM61" s="51"/>
      <c r="BN61" s="55">
        <v>1740.1</v>
      </c>
      <c r="BO61" s="55">
        <v>1740.1</v>
      </c>
      <c r="BP61" s="51"/>
      <c r="BQ61" s="55"/>
      <c r="BR61" s="55"/>
    </row>
    <row r="62" spans="1:70" ht="15" customHeight="1" x14ac:dyDescent="0.25">
      <c r="A62" s="14" t="s">
        <v>42</v>
      </c>
      <c r="B62" s="7">
        <f t="shared" si="64"/>
        <v>0</v>
      </c>
      <c r="C62" s="7">
        <f t="shared" si="59"/>
        <v>6832.9</v>
      </c>
      <c r="D62" s="7">
        <f t="shared" si="60"/>
        <v>6832.9</v>
      </c>
      <c r="E62" s="48"/>
      <c r="F62" s="48"/>
      <c r="G62" s="48"/>
      <c r="H62" s="6"/>
      <c r="I62" s="6"/>
      <c r="J62" s="7"/>
      <c r="K62" s="7"/>
      <c r="L62" s="6"/>
      <c r="M62" s="6"/>
      <c r="N62" s="7"/>
      <c r="O62" s="7"/>
      <c r="P62" s="7"/>
      <c r="Q62" s="7"/>
      <c r="R62" s="7"/>
      <c r="S62" s="7"/>
      <c r="T62" s="6"/>
      <c r="U62" s="6"/>
      <c r="V62" s="6"/>
      <c r="W62" s="6"/>
      <c r="X62" s="6"/>
      <c r="Y62" s="6"/>
      <c r="Z62" s="7"/>
      <c r="AA62" s="7"/>
      <c r="AB62" s="7"/>
      <c r="AC62" s="6"/>
      <c r="AD62" s="6"/>
      <c r="AE62" s="6"/>
      <c r="AF62" s="7"/>
      <c r="AG62" s="7"/>
      <c r="AH62" s="7"/>
      <c r="AI62" s="52"/>
      <c r="AJ62" s="52"/>
      <c r="AK62" s="57"/>
      <c r="AL62" s="57"/>
      <c r="AM62" s="57"/>
      <c r="AN62" s="57"/>
      <c r="AO62" s="57"/>
      <c r="AP62" s="52"/>
      <c r="AQ62" s="52"/>
      <c r="AR62" s="52"/>
      <c r="AS62" s="57"/>
      <c r="AT62" s="57"/>
      <c r="AU62" s="57"/>
      <c r="AV62" s="57"/>
      <c r="AW62" s="57"/>
      <c r="AX62" s="57"/>
      <c r="AY62" s="57"/>
      <c r="AZ62" s="57"/>
      <c r="BA62" s="52">
        <f t="shared" si="61"/>
        <v>0</v>
      </c>
      <c r="BB62" s="52">
        <f t="shared" si="62"/>
        <v>6832.9</v>
      </c>
      <c r="BC62" s="57">
        <f t="shared" si="63"/>
        <v>6832.9</v>
      </c>
      <c r="BD62" s="55"/>
      <c r="BE62" s="55"/>
      <c r="BF62" s="55"/>
      <c r="BG62" s="51"/>
      <c r="BH62" s="56"/>
      <c r="BI62" s="56"/>
      <c r="BJ62" s="51"/>
      <c r="BK62" s="55">
        <v>2460</v>
      </c>
      <c r="BL62" s="55">
        <v>2460</v>
      </c>
      <c r="BM62" s="51"/>
      <c r="BN62" s="55">
        <v>4372.8999999999996</v>
      </c>
      <c r="BO62" s="55">
        <v>4372.8999999999996</v>
      </c>
      <c r="BP62" s="51"/>
      <c r="BQ62" s="55"/>
      <c r="BR62" s="55"/>
    </row>
    <row r="63" spans="1:70" ht="15" customHeight="1" x14ac:dyDescent="0.25">
      <c r="A63" s="14" t="s">
        <v>43</v>
      </c>
      <c r="B63" s="7">
        <f t="shared" si="64"/>
        <v>34189.199999999997</v>
      </c>
      <c r="C63" s="7">
        <f t="shared" si="59"/>
        <v>25765.599999999999</v>
      </c>
      <c r="D63" s="7">
        <f t="shared" si="60"/>
        <v>25533.33</v>
      </c>
      <c r="E63" s="48"/>
      <c r="F63" s="48"/>
      <c r="G63" s="48"/>
      <c r="H63" s="6"/>
      <c r="I63" s="6"/>
      <c r="J63" s="7"/>
      <c r="K63" s="7"/>
      <c r="L63" s="6"/>
      <c r="M63" s="6"/>
      <c r="N63" s="7"/>
      <c r="O63" s="7"/>
      <c r="P63" s="7"/>
      <c r="Q63" s="7"/>
      <c r="R63" s="7"/>
      <c r="S63" s="7"/>
      <c r="T63" s="6"/>
      <c r="U63" s="6"/>
      <c r="V63" s="6"/>
      <c r="W63" s="6"/>
      <c r="X63" s="6"/>
      <c r="Y63" s="6"/>
      <c r="Z63" s="7">
        <f t="shared" ref="Z63" si="67">AC63+AF63</f>
        <v>34189.199999999997</v>
      </c>
      <c r="AA63" s="7">
        <f>AD63+AG63</f>
        <v>19888.7</v>
      </c>
      <c r="AB63" s="7">
        <f t="shared" si="65"/>
        <v>19656.43</v>
      </c>
      <c r="AC63" s="6"/>
      <c r="AD63" s="6"/>
      <c r="AE63" s="6"/>
      <c r="AF63" s="7">
        <f t="shared" ref="AF63" si="68">AI63+AL63+AO63+AR63+AU63+AX63</f>
        <v>34189.199999999997</v>
      </c>
      <c r="AG63" s="7">
        <f>AJ63+AM63+AP63+AS63+AV63+AY63</f>
        <v>19888.7</v>
      </c>
      <c r="AH63" s="7">
        <f t="shared" si="66"/>
        <v>19656.43</v>
      </c>
      <c r="AI63" s="52">
        <v>18879.2</v>
      </c>
      <c r="AJ63" s="52">
        <v>11500</v>
      </c>
      <c r="AK63" s="57">
        <v>11493.8</v>
      </c>
      <c r="AL63" s="57">
        <v>9044.2999999999993</v>
      </c>
      <c r="AM63" s="57">
        <v>4833.1000000000004</v>
      </c>
      <c r="AN63" s="57">
        <v>4626.13</v>
      </c>
      <c r="AO63" s="57">
        <v>6265.7</v>
      </c>
      <c r="AP63" s="57">
        <v>3555.6</v>
      </c>
      <c r="AQ63" s="57">
        <v>3536.5</v>
      </c>
      <c r="AR63" s="57"/>
      <c r="AS63" s="57"/>
      <c r="AT63" s="57"/>
      <c r="AU63" s="57"/>
      <c r="AV63" s="57"/>
      <c r="AW63" s="57"/>
      <c r="AX63" s="57"/>
      <c r="AY63" s="57"/>
      <c r="AZ63" s="57"/>
      <c r="BA63" s="52">
        <f t="shared" si="61"/>
        <v>0</v>
      </c>
      <c r="BB63" s="52">
        <f t="shared" si="62"/>
        <v>5876.9</v>
      </c>
      <c r="BC63" s="57">
        <f t="shared" si="63"/>
        <v>5876.9</v>
      </c>
      <c r="BD63" s="55"/>
      <c r="BE63" s="55"/>
      <c r="BF63" s="55"/>
      <c r="BG63" s="51"/>
      <c r="BH63" s="56"/>
      <c r="BI63" s="56"/>
      <c r="BJ63" s="51"/>
      <c r="BK63" s="55">
        <v>1980</v>
      </c>
      <c r="BL63" s="55">
        <v>1980</v>
      </c>
      <c r="BM63" s="51"/>
      <c r="BN63" s="55">
        <v>3896.9</v>
      </c>
      <c r="BO63" s="55">
        <v>3896.9</v>
      </c>
      <c r="BP63" s="51"/>
      <c r="BQ63" s="55"/>
      <c r="BR63" s="55"/>
    </row>
    <row r="64" spans="1:70" ht="15" customHeight="1" x14ac:dyDescent="0.25">
      <c r="A64" s="14" t="s">
        <v>44</v>
      </c>
      <c r="B64" s="7">
        <f t="shared" si="64"/>
        <v>0</v>
      </c>
      <c r="C64" s="7">
        <f t="shared" si="59"/>
        <v>8225.4</v>
      </c>
      <c r="D64" s="7">
        <f t="shared" si="60"/>
        <v>8225.4</v>
      </c>
      <c r="E64" s="48"/>
      <c r="F64" s="48"/>
      <c r="G64" s="48"/>
      <c r="H64" s="6"/>
      <c r="I64" s="6"/>
      <c r="J64" s="7"/>
      <c r="K64" s="7"/>
      <c r="L64" s="6"/>
      <c r="M64" s="6"/>
      <c r="N64" s="7"/>
      <c r="O64" s="7"/>
      <c r="P64" s="7"/>
      <c r="Q64" s="7"/>
      <c r="R64" s="7"/>
      <c r="S64" s="7"/>
      <c r="T64" s="6"/>
      <c r="U64" s="6"/>
      <c r="V64" s="6"/>
      <c r="W64" s="6"/>
      <c r="X64" s="6"/>
      <c r="Y64" s="6"/>
      <c r="Z64" s="7"/>
      <c r="AA64" s="7"/>
      <c r="AB64" s="7"/>
      <c r="AC64" s="6"/>
      <c r="AD64" s="6"/>
      <c r="AE64" s="6"/>
      <c r="AF64" s="7"/>
      <c r="AG64" s="7"/>
      <c r="AH64" s="7"/>
      <c r="AI64" s="52"/>
      <c r="AJ64" s="52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2">
        <f t="shared" si="61"/>
        <v>0</v>
      </c>
      <c r="BB64" s="52">
        <f t="shared" si="62"/>
        <v>8225.4</v>
      </c>
      <c r="BC64" s="57">
        <f t="shared" si="63"/>
        <v>8225.4</v>
      </c>
      <c r="BD64" s="55"/>
      <c r="BE64" s="55"/>
      <c r="BF64" s="55"/>
      <c r="BG64" s="51"/>
      <c r="BH64" s="56"/>
      <c r="BI64" s="56"/>
      <c r="BJ64" s="51"/>
      <c r="BK64" s="55">
        <v>2820</v>
      </c>
      <c r="BL64" s="55">
        <v>2820</v>
      </c>
      <c r="BM64" s="51"/>
      <c r="BN64" s="55">
        <v>5405.4</v>
      </c>
      <c r="BO64" s="55">
        <v>5405.4</v>
      </c>
      <c r="BP64" s="51"/>
      <c r="BQ64" s="55"/>
      <c r="BR64" s="55"/>
    </row>
    <row r="65" spans="1:70" ht="15" customHeight="1" x14ac:dyDescent="0.25">
      <c r="A65" s="14" t="s">
        <v>45</v>
      </c>
      <c r="B65" s="7">
        <f t="shared" si="64"/>
        <v>0</v>
      </c>
      <c r="C65" s="7">
        <f t="shared" si="59"/>
        <v>8416.1</v>
      </c>
      <c r="D65" s="7">
        <f t="shared" si="60"/>
        <v>8416.1</v>
      </c>
      <c r="E65" s="48"/>
      <c r="F65" s="48"/>
      <c r="G65" s="48"/>
      <c r="I65" s="6"/>
      <c r="J65" s="6"/>
      <c r="K65" s="7"/>
      <c r="L65" s="6"/>
      <c r="M65" s="6"/>
      <c r="N65" s="7"/>
      <c r="O65" s="7"/>
      <c r="P65" s="7"/>
      <c r="Q65" s="6"/>
      <c r="R65" s="6"/>
      <c r="S65" s="6"/>
      <c r="T65" s="6"/>
      <c r="U65" s="6"/>
      <c r="V65" s="6"/>
      <c r="W65" s="6"/>
      <c r="X65" s="6"/>
      <c r="Y65" s="6"/>
      <c r="Z65" s="7"/>
      <c r="AA65" s="7"/>
      <c r="AB65" s="7"/>
      <c r="AC65" s="6"/>
      <c r="AD65" s="6"/>
      <c r="AE65" s="6"/>
      <c r="AF65" s="7"/>
      <c r="AG65" s="7"/>
      <c r="AH65" s="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2">
        <f t="shared" si="61"/>
        <v>0</v>
      </c>
      <c r="BB65" s="52">
        <f t="shared" si="62"/>
        <v>8416.1</v>
      </c>
      <c r="BC65" s="57">
        <f t="shared" si="63"/>
        <v>8416.1</v>
      </c>
      <c r="BD65" s="55"/>
      <c r="BE65" s="55"/>
      <c r="BF65" s="55"/>
      <c r="BG65" s="51"/>
      <c r="BH65" s="56"/>
      <c r="BI65" s="56"/>
      <c r="BJ65" s="51"/>
      <c r="BK65" s="55">
        <v>2640</v>
      </c>
      <c r="BL65" s="55">
        <v>2640</v>
      </c>
      <c r="BM65" s="51"/>
      <c r="BN65" s="55">
        <v>5776.1</v>
      </c>
      <c r="BO65" s="55">
        <v>5776.1</v>
      </c>
      <c r="BP65" s="51"/>
      <c r="BQ65" s="55"/>
      <c r="BR65" s="55"/>
    </row>
    <row r="66" spans="1:70" ht="15" customHeight="1" x14ac:dyDescent="0.25">
      <c r="A66" s="14" t="s">
        <v>46</v>
      </c>
      <c r="B66" s="7">
        <f t="shared" si="64"/>
        <v>0</v>
      </c>
      <c r="C66" s="7">
        <f t="shared" si="59"/>
        <v>7131.3</v>
      </c>
      <c r="D66" s="7">
        <f t="shared" si="60"/>
        <v>7131.3</v>
      </c>
      <c r="E66" s="48"/>
      <c r="F66" s="48"/>
      <c r="G66" s="48"/>
      <c r="H66" s="6"/>
      <c r="I66" s="6"/>
      <c r="J66" s="7"/>
      <c r="K66" s="7"/>
      <c r="L66" s="6"/>
      <c r="M66" s="6"/>
      <c r="N66" s="7"/>
      <c r="O66" s="7"/>
      <c r="P66" s="7"/>
      <c r="Q66" s="7"/>
      <c r="R66" s="7"/>
      <c r="S66" s="7"/>
      <c r="T66" s="6"/>
      <c r="U66" s="6"/>
      <c r="V66" s="6"/>
      <c r="W66" s="6"/>
      <c r="X66" s="6"/>
      <c r="Y66" s="6"/>
      <c r="Z66" s="7"/>
      <c r="AA66" s="7"/>
      <c r="AB66" s="7"/>
      <c r="AC66" s="6"/>
      <c r="AD66" s="6"/>
      <c r="AE66" s="6"/>
      <c r="AF66" s="7"/>
      <c r="AG66" s="7"/>
      <c r="AH66" s="7"/>
      <c r="AI66" s="52"/>
      <c r="AJ66" s="52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2">
        <f t="shared" si="61"/>
        <v>0</v>
      </c>
      <c r="BB66" s="52">
        <f t="shared" si="62"/>
        <v>7131.3</v>
      </c>
      <c r="BC66" s="57">
        <f t="shared" si="63"/>
        <v>7131.3</v>
      </c>
      <c r="BD66" s="55"/>
      <c r="BE66" s="55"/>
      <c r="BF66" s="55"/>
      <c r="BG66" s="51"/>
      <c r="BH66" s="56"/>
      <c r="BI66" s="56"/>
      <c r="BJ66" s="51"/>
      <c r="BK66" s="55">
        <v>2160</v>
      </c>
      <c r="BL66" s="55">
        <v>2160</v>
      </c>
      <c r="BM66" s="51"/>
      <c r="BN66" s="55">
        <v>4971.3</v>
      </c>
      <c r="BO66" s="55">
        <v>4971.3</v>
      </c>
      <c r="BP66" s="51"/>
      <c r="BQ66" s="55"/>
      <c r="BR66" s="55"/>
    </row>
    <row r="67" spans="1:70" ht="47.25" x14ac:dyDescent="0.25">
      <c r="A67" s="15" t="s">
        <v>47</v>
      </c>
      <c r="B67" s="9">
        <f>SUM(B68:B84)</f>
        <v>0</v>
      </c>
      <c r="C67" s="9">
        <f>SUM(C68:C84)</f>
        <v>134871.19999999998</v>
      </c>
      <c r="D67" s="9">
        <f t="shared" ref="D67:BJ67" si="69">SUM(D68:D84)</f>
        <v>134871.19999999998</v>
      </c>
      <c r="E67" s="33">
        <f t="shared" si="4"/>
        <v>0</v>
      </c>
      <c r="F67" s="33">
        <f t="shared" si="5"/>
        <v>0</v>
      </c>
      <c r="G67" s="33">
        <f t="shared" si="6"/>
        <v>0</v>
      </c>
      <c r="H67" s="9">
        <f t="shared" ref="H67:O67" si="70">SUM(H68:H84)</f>
        <v>0</v>
      </c>
      <c r="I67" s="9">
        <f t="shared" si="70"/>
        <v>0</v>
      </c>
      <c r="J67" s="9">
        <f t="shared" si="70"/>
        <v>0</v>
      </c>
      <c r="K67" s="9">
        <f t="shared" si="70"/>
        <v>0</v>
      </c>
      <c r="L67" s="9">
        <f t="shared" si="70"/>
        <v>0</v>
      </c>
      <c r="M67" s="9">
        <f t="shared" si="70"/>
        <v>0</v>
      </c>
      <c r="N67" s="9">
        <f t="shared" si="70"/>
        <v>0</v>
      </c>
      <c r="O67" s="9">
        <f t="shared" si="70"/>
        <v>0</v>
      </c>
      <c r="P67" s="9">
        <f t="shared" si="69"/>
        <v>0</v>
      </c>
      <c r="Q67" s="9">
        <f t="shared" si="69"/>
        <v>0</v>
      </c>
      <c r="R67" s="9">
        <f t="shared" si="69"/>
        <v>0</v>
      </c>
      <c r="S67" s="9">
        <f t="shared" si="69"/>
        <v>0</v>
      </c>
      <c r="T67" s="16">
        <f t="shared" si="69"/>
        <v>0</v>
      </c>
      <c r="U67" s="16">
        <f t="shared" si="69"/>
        <v>0</v>
      </c>
      <c r="V67" s="16">
        <f t="shared" si="69"/>
        <v>0</v>
      </c>
      <c r="W67" s="16">
        <f t="shared" ref="W67:Y67" si="71">SUM(W68:W84)</f>
        <v>0</v>
      </c>
      <c r="X67" s="16">
        <f t="shared" si="71"/>
        <v>0</v>
      </c>
      <c r="Y67" s="16">
        <f t="shared" si="71"/>
        <v>0</v>
      </c>
      <c r="Z67" s="9">
        <f t="shared" ref="Z67:AH67" si="72">SUM(Z68:Z84)</f>
        <v>0</v>
      </c>
      <c r="AA67" s="9">
        <f t="shared" si="72"/>
        <v>0</v>
      </c>
      <c r="AB67" s="9">
        <f t="shared" si="72"/>
        <v>0</v>
      </c>
      <c r="AC67" s="9">
        <f t="shared" si="72"/>
        <v>0</v>
      </c>
      <c r="AD67" s="9">
        <f t="shared" si="72"/>
        <v>0</v>
      </c>
      <c r="AE67" s="9">
        <f t="shared" si="72"/>
        <v>0</v>
      </c>
      <c r="AF67" s="9">
        <f t="shared" si="72"/>
        <v>0</v>
      </c>
      <c r="AG67" s="9">
        <f t="shared" si="72"/>
        <v>0</v>
      </c>
      <c r="AH67" s="9">
        <f t="shared" si="72"/>
        <v>0</v>
      </c>
      <c r="AI67" s="19">
        <f t="shared" si="69"/>
        <v>0</v>
      </c>
      <c r="AJ67" s="19">
        <f t="shared" si="69"/>
        <v>0</v>
      </c>
      <c r="AK67" s="40">
        <f t="shared" si="69"/>
        <v>0</v>
      </c>
      <c r="AL67" s="40">
        <f t="shared" si="69"/>
        <v>0</v>
      </c>
      <c r="AM67" s="40">
        <f t="shared" si="69"/>
        <v>0</v>
      </c>
      <c r="AN67" s="40">
        <f t="shared" si="69"/>
        <v>0</v>
      </c>
      <c r="AO67" s="40">
        <f t="shared" si="69"/>
        <v>0</v>
      </c>
      <c r="AP67" s="19">
        <f t="shared" si="69"/>
        <v>0</v>
      </c>
      <c r="AQ67" s="19">
        <f t="shared" si="69"/>
        <v>0</v>
      </c>
      <c r="AR67" s="19">
        <f t="shared" si="69"/>
        <v>0</v>
      </c>
      <c r="AS67" s="19">
        <f t="shared" si="69"/>
        <v>0</v>
      </c>
      <c r="AT67" s="19">
        <f t="shared" si="69"/>
        <v>0</v>
      </c>
      <c r="AU67" s="19">
        <f t="shared" si="69"/>
        <v>0</v>
      </c>
      <c r="AV67" s="19">
        <f t="shared" si="69"/>
        <v>0</v>
      </c>
      <c r="AW67" s="19">
        <f t="shared" si="69"/>
        <v>0</v>
      </c>
      <c r="AX67" s="40">
        <f t="shared" si="69"/>
        <v>0</v>
      </c>
      <c r="AY67" s="40">
        <f t="shared" si="69"/>
        <v>0</v>
      </c>
      <c r="AZ67" s="40">
        <f t="shared" si="69"/>
        <v>0</v>
      </c>
      <c r="BA67" s="19">
        <f t="shared" si="69"/>
        <v>0</v>
      </c>
      <c r="BB67" s="19">
        <f t="shared" si="69"/>
        <v>134871.19999999998</v>
      </c>
      <c r="BC67" s="19">
        <f t="shared" si="69"/>
        <v>134871.19999999998</v>
      </c>
      <c r="BD67" s="40">
        <f t="shared" ref="BD67:BF67" si="73">SUM(BD68:BD84)</f>
        <v>0</v>
      </c>
      <c r="BE67" s="40">
        <f t="shared" si="73"/>
        <v>0</v>
      </c>
      <c r="BF67" s="40">
        <f t="shared" si="73"/>
        <v>0</v>
      </c>
      <c r="BG67" s="19">
        <f>SUM(BG68:BG84)</f>
        <v>0</v>
      </c>
      <c r="BH67" s="19">
        <f>SUM(BH68:BH84)</f>
        <v>0</v>
      </c>
      <c r="BI67" s="19">
        <f>SUM(BI68:BI84)</f>
        <v>0</v>
      </c>
      <c r="BJ67" s="40">
        <f t="shared" si="69"/>
        <v>0</v>
      </c>
      <c r="BK67" s="40">
        <f>SUM(BK68:BK84)</f>
        <v>42780</v>
      </c>
      <c r="BL67" s="40">
        <f>SUM(BL68:BL84)</f>
        <v>42780</v>
      </c>
      <c r="BM67" s="40">
        <f t="shared" ref="BM67" si="74">SUM(BM68:BM84)</f>
        <v>0</v>
      </c>
      <c r="BN67" s="40">
        <f>SUM(BN68:BN84)</f>
        <v>92091.199999999997</v>
      </c>
      <c r="BO67" s="40">
        <f>SUM(BO68:BO84)</f>
        <v>92091.199999999997</v>
      </c>
      <c r="BP67" s="40">
        <f t="shared" ref="BP67" si="75">SUM(BP68:BP84)</f>
        <v>0</v>
      </c>
      <c r="BQ67" s="40">
        <f>SUM(BQ68:BQ84)</f>
        <v>0</v>
      </c>
      <c r="BR67" s="40">
        <f>SUM(BR68:BR84)</f>
        <v>0</v>
      </c>
    </row>
    <row r="68" spans="1:70" ht="15" customHeight="1" x14ac:dyDescent="0.25">
      <c r="A68" s="14" t="s">
        <v>48</v>
      </c>
      <c r="B68" s="7">
        <f>SUM(E68+N68+Z68+BA68)</f>
        <v>0</v>
      </c>
      <c r="C68" s="7">
        <f t="shared" ref="C68:C84" si="76">O68+AA68+I68+L68+BB68</f>
        <v>7211.1</v>
      </c>
      <c r="D68" s="7">
        <f t="shared" ref="D68:D84" si="77">P68+AB68+J68+M68+BC68</f>
        <v>7211.1</v>
      </c>
      <c r="E68" s="48"/>
      <c r="F68" s="48"/>
      <c r="G68" s="48"/>
      <c r="H68" s="6"/>
      <c r="I68" s="6"/>
      <c r="J68" s="7"/>
      <c r="K68" s="7"/>
      <c r="L68" s="6"/>
      <c r="M68" s="6"/>
      <c r="N68" s="7"/>
      <c r="O68" s="7"/>
      <c r="P68" s="7"/>
      <c r="Q68" s="7"/>
      <c r="R68" s="7"/>
      <c r="S68" s="7"/>
      <c r="T68" s="6"/>
      <c r="U68" s="6"/>
      <c r="V68" s="6"/>
      <c r="W68" s="6"/>
      <c r="X68" s="6"/>
      <c r="Y68" s="6"/>
      <c r="Z68" s="7"/>
      <c r="AA68" s="7"/>
      <c r="AB68" s="7"/>
      <c r="AC68" s="6"/>
      <c r="AD68" s="6"/>
      <c r="AE68" s="6"/>
      <c r="AF68" s="7"/>
      <c r="AG68" s="7"/>
      <c r="AH68" s="7"/>
      <c r="AI68" s="52"/>
      <c r="AJ68" s="52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2">
        <f t="shared" ref="BA68:BA84" si="78">SUM(BD68+BG68+BJ68+BM68)</f>
        <v>0</v>
      </c>
      <c r="BB68" s="52">
        <f>BK68+BH68+BE68+BN68</f>
        <v>7211.1</v>
      </c>
      <c r="BC68" s="57">
        <f>BL68+BI68+BF68+BO68</f>
        <v>7211.1</v>
      </c>
      <c r="BD68" s="47"/>
      <c r="BE68" s="47"/>
      <c r="BF68" s="47"/>
      <c r="BG68" s="51"/>
      <c r="BH68" s="56"/>
      <c r="BI68" s="56"/>
      <c r="BJ68" s="51"/>
      <c r="BK68" s="55">
        <v>2220</v>
      </c>
      <c r="BL68" s="55">
        <v>2220</v>
      </c>
      <c r="BM68" s="51"/>
      <c r="BN68" s="55">
        <v>4991.1000000000004</v>
      </c>
      <c r="BO68" s="55">
        <v>4991.1000000000004</v>
      </c>
      <c r="BP68" s="51"/>
      <c r="BQ68" s="55"/>
      <c r="BR68" s="55"/>
    </row>
    <row r="69" spans="1:70" ht="15" customHeight="1" x14ac:dyDescent="0.25">
      <c r="A69" s="14" t="s">
        <v>49</v>
      </c>
      <c r="B69" s="7">
        <f t="shared" ref="B69:B84" si="79">SUM(E69+N69+Z69+BA69)</f>
        <v>0</v>
      </c>
      <c r="C69" s="7">
        <f t="shared" si="76"/>
        <v>6472.8</v>
      </c>
      <c r="D69" s="7">
        <f t="shared" si="77"/>
        <v>6472.8</v>
      </c>
      <c r="E69" s="48"/>
      <c r="F69" s="48"/>
      <c r="G69" s="48"/>
      <c r="H69" s="6"/>
      <c r="I69" s="6"/>
      <c r="J69" s="7"/>
      <c r="K69" s="7"/>
      <c r="L69" s="6"/>
      <c r="M69" s="6"/>
      <c r="N69" s="7"/>
      <c r="O69" s="7"/>
      <c r="P69" s="7"/>
      <c r="Q69" s="7"/>
      <c r="R69" s="7"/>
      <c r="S69" s="7"/>
      <c r="T69" s="6"/>
      <c r="U69" s="6"/>
      <c r="V69" s="6"/>
      <c r="W69" s="6"/>
      <c r="X69" s="6"/>
      <c r="Y69" s="6"/>
      <c r="Z69" s="7"/>
      <c r="AA69" s="7"/>
      <c r="AB69" s="7"/>
      <c r="AC69" s="6"/>
      <c r="AD69" s="6"/>
      <c r="AE69" s="6"/>
      <c r="AF69" s="7"/>
      <c r="AG69" s="7"/>
      <c r="AH69" s="7"/>
      <c r="AI69" s="52"/>
      <c r="AJ69" s="52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2">
        <f t="shared" si="78"/>
        <v>0</v>
      </c>
      <c r="BB69" s="52">
        <f t="shared" ref="BB69:BB84" si="80">BK69+BH69+BE69+BN69</f>
        <v>6472.8</v>
      </c>
      <c r="BC69" s="57">
        <f t="shared" ref="BC69:BC84" si="81">BL69+BI69+BF69+BO69</f>
        <v>6472.8</v>
      </c>
      <c r="BD69" s="47"/>
      <c r="BE69" s="47"/>
      <c r="BF69" s="47"/>
      <c r="BG69" s="51"/>
      <c r="BH69" s="56"/>
      <c r="BI69" s="56"/>
      <c r="BJ69" s="51"/>
      <c r="BK69" s="55">
        <v>2700</v>
      </c>
      <c r="BL69" s="55">
        <v>2700</v>
      </c>
      <c r="BM69" s="51"/>
      <c r="BN69" s="55">
        <v>3772.8</v>
      </c>
      <c r="BO69" s="55">
        <v>3772.8</v>
      </c>
      <c r="BP69" s="51"/>
      <c r="BQ69" s="55"/>
      <c r="BR69" s="55"/>
    </row>
    <row r="70" spans="1:70" ht="15" customHeight="1" x14ac:dyDescent="0.25">
      <c r="A70" s="14" t="s">
        <v>50</v>
      </c>
      <c r="B70" s="7">
        <f t="shared" si="79"/>
        <v>0</v>
      </c>
      <c r="C70" s="7">
        <f t="shared" si="76"/>
        <v>8418.2999999999993</v>
      </c>
      <c r="D70" s="7">
        <f t="shared" si="77"/>
        <v>8418.2999999999993</v>
      </c>
      <c r="E70" s="48"/>
      <c r="F70" s="48"/>
      <c r="G70" s="48"/>
      <c r="H70" s="6"/>
      <c r="I70" s="6"/>
      <c r="J70" s="7"/>
      <c r="K70" s="7"/>
      <c r="L70" s="6"/>
      <c r="M70" s="6"/>
      <c r="N70" s="7"/>
      <c r="O70" s="7"/>
      <c r="P70" s="7"/>
      <c r="Q70" s="7"/>
      <c r="R70" s="7"/>
      <c r="S70" s="7"/>
      <c r="T70" s="6"/>
      <c r="U70" s="6"/>
      <c r="V70" s="6"/>
      <c r="W70" s="6"/>
      <c r="X70" s="6"/>
      <c r="Y70" s="6"/>
      <c r="Z70" s="7"/>
      <c r="AA70" s="7"/>
      <c r="AB70" s="7"/>
      <c r="AC70" s="6"/>
      <c r="AD70" s="6"/>
      <c r="AE70" s="6"/>
      <c r="AF70" s="7"/>
      <c r="AG70" s="7"/>
      <c r="AH70" s="7"/>
      <c r="AI70" s="52"/>
      <c r="AJ70" s="52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2">
        <f t="shared" si="78"/>
        <v>0</v>
      </c>
      <c r="BB70" s="52">
        <f t="shared" si="80"/>
        <v>8418.2999999999993</v>
      </c>
      <c r="BC70" s="57">
        <f t="shared" si="81"/>
        <v>8418.2999999999993</v>
      </c>
      <c r="BD70" s="47"/>
      <c r="BE70" s="47"/>
      <c r="BF70" s="47"/>
      <c r="BG70" s="51"/>
      <c r="BH70" s="56"/>
      <c r="BI70" s="56"/>
      <c r="BJ70" s="51"/>
      <c r="BK70" s="55">
        <v>2220</v>
      </c>
      <c r="BL70" s="55">
        <v>2220</v>
      </c>
      <c r="BM70" s="51"/>
      <c r="BN70" s="55">
        <v>6198.3</v>
      </c>
      <c r="BO70" s="55">
        <v>6198.3</v>
      </c>
      <c r="BP70" s="51"/>
      <c r="BQ70" s="55"/>
      <c r="BR70" s="55"/>
    </row>
    <row r="71" spans="1:70" ht="15" customHeight="1" x14ac:dyDescent="0.25">
      <c r="A71" s="14" t="s">
        <v>51</v>
      </c>
      <c r="B71" s="7">
        <f t="shared" si="79"/>
        <v>0</v>
      </c>
      <c r="C71" s="7">
        <f t="shared" si="76"/>
        <v>12888.1</v>
      </c>
      <c r="D71" s="7">
        <f t="shared" si="77"/>
        <v>12888.1</v>
      </c>
      <c r="E71" s="48"/>
      <c r="F71" s="48"/>
      <c r="G71" s="48"/>
      <c r="H71" s="6"/>
      <c r="I71" s="6"/>
      <c r="J71" s="7"/>
      <c r="K71" s="7"/>
      <c r="L71" s="6"/>
      <c r="M71" s="6"/>
      <c r="N71" s="7"/>
      <c r="O71" s="7"/>
      <c r="P71" s="7"/>
      <c r="Q71" s="7"/>
      <c r="R71" s="7"/>
      <c r="S71" s="7"/>
      <c r="T71" s="6"/>
      <c r="U71" s="6"/>
      <c r="V71" s="6"/>
      <c r="W71" s="6"/>
      <c r="X71" s="6"/>
      <c r="Y71" s="6"/>
      <c r="Z71" s="7"/>
      <c r="AA71" s="7"/>
      <c r="AB71" s="7"/>
      <c r="AC71" s="6"/>
      <c r="AD71" s="6"/>
      <c r="AE71" s="6"/>
      <c r="AF71" s="7"/>
      <c r="AG71" s="7"/>
      <c r="AH71" s="7"/>
      <c r="AI71" s="52"/>
      <c r="AJ71" s="52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2">
        <f t="shared" si="78"/>
        <v>0</v>
      </c>
      <c r="BB71" s="52">
        <f t="shared" si="80"/>
        <v>12888.1</v>
      </c>
      <c r="BC71" s="57">
        <f t="shared" si="81"/>
        <v>12888.1</v>
      </c>
      <c r="BD71" s="47"/>
      <c r="BE71" s="47"/>
      <c r="BF71" s="47"/>
      <c r="BG71" s="51"/>
      <c r="BH71" s="56"/>
      <c r="BI71" s="56"/>
      <c r="BJ71" s="51"/>
      <c r="BK71" s="55">
        <v>3180</v>
      </c>
      <c r="BL71" s="55">
        <v>3180</v>
      </c>
      <c r="BM71" s="51"/>
      <c r="BN71" s="55">
        <v>9708.1</v>
      </c>
      <c r="BO71" s="55">
        <v>9708.1</v>
      </c>
      <c r="BP71" s="51"/>
      <c r="BQ71" s="55"/>
      <c r="BR71" s="55"/>
    </row>
    <row r="72" spans="1:70" ht="15" customHeight="1" x14ac:dyDescent="0.25">
      <c r="A72" s="14" t="s">
        <v>52</v>
      </c>
      <c r="B72" s="7">
        <f t="shared" si="79"/>
        <v>0</v>
      </c>
      <c r="C72" s="7">
        <f t="shared" si="76"/>
        <v>6387.9</v>
      </c>
      <c r="D72" s="7">
        <f t="shared" si="77"/>
        <v>6387.9</v>
      </c>
      <c r="E72" s="48"/>
      <c r="F72" s="48"/>
      <c r="G72" s="48"/>
      <c r="H72" s="6"/>
      <c r="I72" s="6"/>
      <c r="J72" s="7"/>
      <c r="K72" s="7"/>
      <c r="L72" s="6"/>
      <c r="M72" s="6"/>
      <c r="N72" s="7"/>
      <c r="O72" s="7"/>
      <c r="P72" s="7"/>
      <c r="Q72" s="7"/>
      <c r="R72" s="7"/>
      <c r="S72" s="7"/>
      <c r="T72" s="6"/>
      <c r="U72" s="6"/>
      <c r="V72" s="6"/>
      <c r="W72" s="6"/>
      <c r="X72" s="6"/>
      <c r="Y72" s="6"/>
      <c r="Z72" s="7"/>
      <c r="AA72" s="7"/>
      <c r="AB72" s="7"/>
      <c r="AC72" s="6"/>
      <c r="AD72" s="6"/>
      <c r="AE72" s="6"/>
      <c r="AF72" s="7"/>
      <c r="AG72" s="7"/>
      <c r="AH72" s="7"/>
      <c r="AI72" s="52"/>
      <c r="AJ72" s="52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2">
        <f t="shared" si="78"/>
        <v>0</v>
      </c>
      <c r="BB72" s="52">
        <f t="shared" si="80"/>
        <v>6387.9</v>
      </c>
      <c r="BC72" s="57">
        <f t="shared" si="81"/>
        <v>6387.9</v>
      </c>
      <c r="BD72" s="47"/>
      <c r="BE72" s="47"/>
      <c r="BF72" s="47"/>
      <c r="BG72" s="51"/>
      <c r="BH72" s="56"/>
      <c r="BI72" s="56"/>
      <c r="BJ72" s="51"/>
      <c r="BK72" s="55">
        <v>1980</v>
      </c>
      <c r="BL72" s="55">
        <v>1980</v>
      </c>
      <c r="BM72" s="51"/>
      <c r="BN72" s="55">
        <v>4407.8999999999996</v>
      </c>
      <c r="BO72" s="55">
        <v>4407.8999999999996</v>
      </c>
      <c r="BP72" s="51"/>
      <c r="BQ72" s="55"/>
      <c r="BR72" s="55"/>
    </row>
    <row r="73" spans="1:70" ht="15" customHeight="1" x14ac:dyDescent="0.25">
      <c r="A73" s="14" t="s">
        <v>53</v>
      </c>
      <c r="B73" s="7">
        <f t="shared" si="79"/>
        <v>0</v>
      </c>
      <c r="C73" s="7">
        <f t="shared" si="76"/>
        <v>8728.2000000000007</v>
      </c>
      <c r="D73" s="7">
        <f t="shared" si="77"/>
        <v>8728.2000000000007</v>
      </c>
      <c r="E73" s="48"/>
      <c r="F73" s="48"/>
      <c r="G73" s="48"/>
      <c r="H73" s="6"/>
      <c r="I73" s="6"/>
      <c r="J73" s="7"/>
      <c r="K73" s="7"/>
      <c r="L73" s="6"/>
      <c r="M73" s="6"/>
      <c r="N73" s="7"/>
      <c r="O73" s="7"/>
      <c r="P73" s="7"/>
      <c r="Q73" s="7"/>
      <c r="R73" s="7"/>
      <c r="S73" s="7"/>
      <c r="T73" s="6"/>
      <c r="U73" s="6"/>
      <c r="V73" s="6"/>
      <c r="W73" s="6"/>
      <c r="X73" s="6"/>
      <c r="Y73" s="6"/>
      <c r="Z73" s="7"/>
      <c r="AA73" s="7"/>
      <c r="AB73" s="7"/>
      <c r="AC73" s="6"/>
      <c r="AD73" s="6"/>
      <c r="AE73" s="6"/>
      <c r="AF73" s="7"/>
      <c r="AG73" s="7"/>
      <c r="AH73" s="7"/>
      <c r="AI73" s="52"/>
      <c r="AJ73" s="52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2">
        <f t="shared" si="78"/>
        <v>0</v>
      </c>
      <c r="BB73" s="52">
        <f t="shared" si="80"/>
        <v>8728.2000000000007</v>
      </c>
      <c r="BC73" s="57">
        <f t="shared" si="81"/>
        <v>8728.2000000000007</v>
      </c>
      <c r="BD73" s="47"/>
      <c r="BE73" s="47"/>
      <c r="BF73" s="47"/>
      <c r="BG73" s="51"/>
      <c r="BH73" s="56"/>
      <c r="BI73" s="56"/>
      <c r="BJ73" s="51"/>
      <c r="BK73" s="55">
        <v>3180</v>
      </c>
      <c r="BL73" s="55">
        <v>3180</v>
      </c>
      <c r="BM73" s="51"/>
      <c r="BN73" s="55">
        <v>5548.2</v>
      </c>
      <c r="BO73" s="55">
        <v>5548.2</v>
      </c>
      <c r="BP73" s="51"/>
      <c r="BQ73" s="55"/>
      <c r="BR73" s="55"/>
    </row>
    <row r="74" spans="1:70" ht="15" customHeight="1" x14ac:dyDescent="0.25">
      <c r="A74" s="14" t="s">
        <v>54</v>
      </c>
      <c r="B74" s="7">
        <f t="shared" si="79"/>
        <v>0</v>
      </c>
      <c r="C74" s="7">
        <f t="shared" si="76"/>
        <v>8223.6</v>
      </c>
      <c r="D74" s="7">
        <f t="shared" si="77"/>
        <v>8223.6</v>
      </c>
      <c r="E74" s="48"/>
      <c r="F74" s="48"/>
      <c r="G74" s="48"/>
      <c r="H74" s="6"/>
      <c r="I74" s="6"/>
      <c r="J74" s="7"/>
      <c r="K74" s="7"/>
      <c r="L74" s="6"/>
      <c r="M74" s="6"/>
      <c r="N74" s="7"/>
      <c r="O74" s="7"/>
      <c r="P74" s="7"/>
      <c r="Q74" s="7"/>
      <c r="R74" s="7"/>
      <c r="S74" s="7"/>
      <c r="T74" s="6"/>
      <c r="U74" s="6"/>
      <c r="V74" s="6"/>
      <c r="W74" s="6"/>
      <c r="X74" s="6"/>
      <c r="Y74" s="6"/>
      <c r="Z74" s="7"/>
      <c r="AA74" s="7"/>
      <c r="AB74" s="7"/>
      <c r="AC74" s="6"/>
      <c r="AD74" s="6"/>
      <c r="AE74" s="6"/>
      <c r="AF74" s="7"/>
      <c r="AG74" s="7"/>
      <c r="AH74" s="7"/>
      <c r="AI74" s="52"/>
      <c r="AJ74" s="52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2">
        <f t="shared" si="78"/>
        <v>0</v>
      </c>
      <c r="BB74" s="52">
        <f t="shared" si="80"/>
        <v>8223.6</v>
      </c>
      <c r="BC74" s="57">
        <f t="shared" si="81"/>
        <v>8223.6</v>
      </c>
      <c r="BD74" s="47"/>
      <c r="BE74" s="47"/>
      <c r="BF74" s="47"/>
      <c r="BG74" s="51"/>
      <c r="BH74" s="56"/>
      <c r="BI74" s="56"/>
      <c r="BJ74" s="51"/>
      <c r="BK74" s="55">
        <v>2460</v>
      </c>
      <c r="BL74" s="55">
        <v>2460</v>
      </c>
      <c r="BM74" s="51"/>
      <c r="BN74" s="55">
        <v>5763.6</v>
      </c>
      <c r="BO74" s="55">
        <v>5763.6</v>
      </c>
      <c r="BP74" s="51"/>
      <c r="BQ74" s="55"/>
      <c r="BR74" s="55"/>
    </row>
    <row r="75" spans="1:70" ht="15" customHeight="1" x14ac:dyDescent="0.25">
      <c r="A75" s="14" t="s">
        <v>55</v>
      </c>
      <c r="B75" s="7">
        <f t="shared" si="79"/>
        <v>0</v>
      </c>
      <c r="C75" s="7">
        <f t="shared" si="76"/>
        <v>4751.8999999999996</v>
      </c>
      <c r="D75" s="7">
        <f t="shared" si="77"/>
        <v>4751.8999999999996</v>
      </c>
      <c r="E75" s="48"/>
      <c r="F75" s="48"/>
      <c r="G75" s="48"/>
      <c r="H75" s="6"/>
      <c r="I75" s="6"/>
      <c r="J75" s="7"/>
      <c r="K75" s="7"/>
      <c r="L75" s="6"/>
      <c r="M75" s="6"/>
      <c r="N75" s="7"/>
      <c r="O75" s="7"/>
      <c r="P75" s="7"/>
      <c r="Q75" s="7"/>
      <c r="R75" s="7"/>
      <c r="S75" s="7"/>
      <c r="T75" s="6"/>
      <c r="U75" s="6"/>
      <c r="V75" s="6"/>
      <c r="W75" s="6"/>
      <c r="X75" s="6"/>
      <c r="Y75" s="6"/>
      <c r="Z75" s="7"/>
      <c r="AA75" s="7"/>
      <c r="AB75" s="7"/>
      <c r="AC75" s="6"/>
      <c r="AD75" s="6"/>
      <c r="AE75" s="6"/>
      <c r="AF75" s="7"/>
      <c r="AG75" s="7"/>
      <c r="AH75" s="7"/>
      <c r="AI75" s="52"/>
      <c r="AJ75" s="52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2">
        <f t="shared" si="78"/>
        <v>0</v>
      </c>
      <c r="BB75" s="52">
        <f t="shared" si="80"/>
        <v>4751.8999999999996</v>
      </c>
      <c r="BC75" s="57">
        <f t="shared" si="81"/>
        <v>4751.8999999999996</v>
      </c>
      <c r="BD75" s="47"/>
      <c r="BE75" s="47"/>
      <c r="BF75" s="47"/>
      <c r="BG75" s="51"/>
      <c r="BH75" s="56"/>
      <c r="BI75" s="56"/>
      <c r="BJ75" s="51"/>
      <c r="BK75" s="55">
        <v>1980</v>
      </c>
      <c r="BL75" s="55">
        <v>1980</v>
      </c>
      <c r="BM75" s="51"/>
      <c r="BN75" s="55">
        <v>2771.9</v>
      </c>
      <c r="BO75" s="55">
        <v>2771.9</v>
      </c>
      <c r="BP75" s="51"/>
      <c r="BQ75" s="55"/>
      <c r="BR75" s="55"/>
    </row>
    <row r="76" spans="1:70" ht="15" customHeight="1" x14ac:dyDescent="0.25">
      <c r="A76" s="14" t="s">
        <v>56</v>
      </c>
      <c r="B76" s="7">
        <f t="shared" si="79"/>
        <v>0</v>
      </c>
      <c r="C76" s="7">
        <f t="shared" si="76"/>
        <v>6554.7</v>
      </c>
      <c r="D76" s="7">
        <f t="shared" si="77"/>
        <v>6554.7</v>
      </c>
      <c r="E76" s="48"/>
      <c r="F76" s="48"/>
      <c r="G76" s="48"/>
      <c r="H76" s="6"/>
      <c r="I76" s="6"/>
      <c r="J76" s="7"/>
      <c r="K76" s="7"/>
      <c r="L76" s="6"/>
      <c r="M76" s="6"/>
      <c r="N76" s="7"/>
      <c r="O76" s="7"/>
      <c r="P76" s="7"/>
      <c r="Q76" s="7"/>
      <c r="R76" s="7"/>
      <c r="S76" s="7"/>
      <c r="T76" s="6"/>
      <c r="U76" s="6"/>
      <c r="V76" s="6"/>
      <c r="W76" s="6"/>
      <c r="X76" s="6"/>
      <c r="Y76" s="6"/>
      <c r="Z76" s="7"/>
      <c r="AA76" s="7"/>
      <c r="AB76" s="7"/>
      <c r="AC76" s="6"/>
      <c r="AD76" s="6"/>
      <c r="AE76" s="6"/>
      <c r="AF76" s="7"/>
      <c r="AG76" s="7"/>
      <c r="AH76" s="7"/>
      <c r="AI76" s="52"/>
      <c r="AJ76" s="52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2">
        <f t="shared" si="78"/>
        <v>0</v>
      </c>
      <c r="BB76" s="52">
        <f t="shared" si="80"/>
        <v>6554.7</v>
      </c>
      <c r="BC76" s="57">
        <f t="shared" si="81"/>
        <v>6554.7</v>
      </c>
      <c r="BD76" s="47"/>
      <c r="BE76" s="47"/>
      <c r="BF76" s="47"/>
      <c r="BG76" s="51"/>
      <c r="BH76" s="56"/>
      <c r="BI76" s="56"/>
      <c r="BJ76" s="51"/>
      <c r="BK76" s="55">
        <v>1800</v>
      </c>
      <c r="BL76" s="55">
        <v>1800</v>
      </c>
      <c r="BM76" s="51"/>
      <c r="BN76" s="55">
        <v>4754.7</v>
      </c>
      <c r="BO76" s="55">
        <v>4754.7</v>
      </c>
      <c r="BP76" s="51"/>
      <c r="BQ76" s="55"/>
      <c r="BR76" s="55"/>
    </row>
    <row r="77" spans="1:70" ht="15" customHeight="1" x14ac:dyDescent="0.25">
      <c r="A77" s="14" t="s">
        <v>57</v>
      </c>
      <c r="B77" s="7">
        <f t="shared" si="79"/>
        <v>0</v>
      </c>
      <c r="C77" s="7">
        <f t="shared" si="76"/>
        <v>6971.2</v>
      </c>
      <c r="D77" s="7">
        <f t="shared" si="77"/>
        <v>6971.2</v>
      </c>
      <c r="E77" s="48"/>
      <c r="F77" s="48"/>
      <c r="G77" s="48"/>
      <c r="H77" s="6"/>
      <c r="I77" s="6"/>
      <c r="J77" s="7"/>
      <c r="K77" s="7"/>
      <c r="L77" s="6"/>
      <c r="M77" s="6"/>
      <c r="N77" s="7"/>
      <c r="O77" s="7"/>
      <c r="P77" s="7"/>
      <c r="Q77" s="7"/>
      <c r="R77" s="7"/>
      <c r="S77" s="7"/>
      <c r="T77" s="6"/>
      <c r="U77" s="6"/>
      <c r="V77" s="6"/>
      <c r="W77" s="6"/>
      <c r="X77" s="6"/>
      <c r="Y77" s="6"/>
      <c r="Z77" s="7"/>
      <c r="AA77" s="7"/>
      <c r="AB77" s="7"/>
      <c r="AC77" s="6"/>
      <c r="AD77" s="6"/>
      <c r="AE77" s="6"/>
      <c r="AF77" s="7"/>
      <c r="AG77" s="7"/>
      <c r="AH77" s="7"/>
      <c r="AI77" s="52"/>
      <c r="AJ77" s="52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2">
        <f t="shared" si="78"/>
        <v>0</v>
      </c>
      <c r="BB77" s="52">
        <f t="shared" si="80"/>
        <v>6971.2</v>
      </c>
      <c r="BC77" s="57">
        <f t="shared" si="81"/>
        <v>6971.2</v>
      </c>
      <c r="BD77" s="47"/>
      <c r="BE77" s="47"/>
      <c r="BF77" s="47"/>
      <c r="BG77" s="51"/>
      <c r="BH77" s="56"/>
      <c r="BI77" s="56"/>
      <c r="BJ77" s="51"/>
      <c r="BK77" s="55">
        <v>2460</v>
      </c>
      <c r="BL77" s="55">
        <v>2460</v>
      </c>
      <c r="BM77" s="51"/>
      <c r="BN77" s="55">
        <v>4511.2</v>
      </c>
      <c r="BO77" s="55">
        <v>4511.2</v>
      </c>
      <c r="BP77" s="51"/>
      <c r="BQ77" s="55"/>
      <c r="BR77" s="55"/>
    </row>
    <row r="78" spans="1:70" ht="15" customHeight="1" x14ac:dyDescent="0.25">
      <c r="A78" s="14" t="s">
        <v>58</v>
      </c>
      <c r="B78" s="7">
        <f t="shared" si="79"/>
        <v>0</v>
      </c>
      <c r="C78" s="7">
        <f t="shared" si="76"/>
        <v>15234</v>
      </c>
      <c r="D78" s="7">
        <f t="shared" si="77"/>
        <v>15234</v>
      </c>
      <c r="E78" s="48"/>
      <c r="F78" s="48"/>
      <c r="G78" s="48"/>
      <c r="H78" s="6"/>
      <c r="I78" s="6"/>
      <c r="J78" s="7"/>
      <c r="K78" s="7"/>
      <c r="L78" s="6"/>
      <c r="M78" s="6"/>
      <c r="N78" s="7"/>
      <c r="O78" s="7"/>
      <c r="P78" s="7"/>
      <c r="Q78" s="7"/>
      <c r="R78" s="7"/>
      <c r="S78" s="7"/>
      <c r="T78" s="6"/>
      <c r="U78" s="6"/>
      <c r="V78" s="6"/>
      <c r="W78" s="6"/>
      <c r="X78" s="6"/>
      <c r="Y78" s="6"/>
      <c r="Z78" s="7"/>
      <c r="AA78" s="7"/>
      <c r="AB78" s="7"/>
      <c r="AC78" s="6"/>
      <c r="AD78" s="6"/>
      <c r="AE78" s="6"/>
      <c r="AF78" s="7"/>
      <c r="AG78" s="7"/>
      <c r="AH78" s="7"/>
      <c r="AI78" s="52"/>
      <c r="AJ78" s="52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2">
        <f t="shared" si="78"/>
        <v>0</v>
      </c>
      <c r="BB78" s="52">
        <f t="shared" si="80"/>
        <v>15234</v>
      </c>
      <c r="BC78" s="57">
        <f t="shared" si="81"/>
        <v>15234</v>
      </c>
      <c r="BD78" s="47"/>
      <c r="BE78" s="47"/>
      <c r="BF78" s="47"/>
      <c r="BG78" s="51"/>
      <c r="BH78" s="56"/>
      <c r="BI78" s="56"/>
      <c r="BJ78" s="51"/>
      <c r="BK78" s="55">
        <v>3720</v>
      </c>
      <c r="BL78" s="55">
        <v>3720</v>
      </c>
      <c r="BM78" s="51"/>
      <c r="BN78" s="55">
        <v>11514</v>
      </c>
      <c r="BO78" s="55">
        <v>11514</v>
      </c>
      <c r="BP78" s="51"/>
      <c r="BQ78" s="55"/>
      <c r="BR78" s="55"/>
    </row>
    <row r="79" spans="1:70" ht="15" customHeight="1" x14ac:dyDescent="0.25">
      <c r="A79" s="14" t="s">
        <v>59</v>
      </c>
      <c r="B79" s="7">
        <f t="shared" si="79"/>
        <v>0</v>
      </c>
      <c r="C79" s="7">
        <f t="shared" si="76"/>
        <v>5594.9</v>
      </c>
      <c r="D79" s="7">
        <f t="shared" si="77"/>
        <v>5594.9</v>
      </c>
      <c r="E79" s="48"/>
      <c r="F79" s="48"/>
      <c r="G79" s="48"/>
      <c r="H79" s="6"/>
      <c r="I79" s="6"/>
      <c r="J79" s="7"/>
      <c r="K79" s="7"/>
      <c r="L79" s="6"/>
      <c r="M79" s="6"/>
      <c r="N79" s="7"/>
      <c r="O79" s="7"/>
      <c r="P79" s="7"/>
      <c r="Q79" s="7"/>
      <c r="R79" s="7"/>
      <c r="S79" s="7"/>
      <c r="T79" s="6"/>
      <c r="U79" s="6"/>
      <c r="V79" s="6"/>
      <c r="W79" s="6"/>
      <c r="X79" s="6"/>
      <c r="Y79" s="6"/>
      <c r="Z79" s="7"/>
      <c r="AA79" s="7"/>
      <c r="AB79" s="7"/>
      <c r="AC79" s="6"/>
      <c r="AD79" s="6"/>
      <c r="AE79" s="6"/>
      <c r="AF79" s="7"/>
      <c r="AG79" s="7"/>
      <c r="AH79" s="7"/>
      <c r="AI79" s="52"/>
      <c r="AJ79" s="52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2">
        <f t="shared" si="78"/>
        <v>0</v>
      </c>
      <c r="BB79" s="52">
        <f t="shared" si="80"/>
        <v>5594.9</v>
      </c>
      <c r="BC79" s="57">
        <f t="shared" si="81"/>
        <v>5594.9</v>
      </c>
      <c r="BD79" s="47"/>
      <c r="BE79" s="47"/>
      <c r="BF79" s="47"/>
      <c r="BG79" s="51"/>
      <c r="BH79" s="56"/>
      <c r="BI79" s="56"/>
      <c r="BJ79" s="51"/>
      <c r="BK79" s="55">
        <v>2160</v>
      </c>
      <c r="BL79" s="55">
        <v>2160</v>
      </c>
      <c r="BM79" s="51"/>
      <c r="BN79" s="55">
        <v>3434.9</v>
      </c>
      <c r="BO79" s="55">
        <v>3434.9</v>
      </c>
      <c r="BP79" s="51"/>
      <c r="BQ79" s="55"/>
      <c r="BR79" s="55"/>
    </row>
    <row r="80" spans="1:70" ht="15" customHeight="1" x14ac:dyDescent="0.25">
      <c r="A80" s="14" t="s">
        <v>60</v>
      </c>
      <c r="B80" s="7">
        <f t="shared" si="79"/>
        <v>0</v>
      </c>
      <c r="C80" s="7">
        <f t="shared" si="76"/>
        <v>6585.4</v>
      </c>
      <c r="D80" s="7">
        <f t="shared" si="77"/>
        <v>6585.4</v>
      </c>
      <c r="E80" s="48"/>
      <c r="F80" s="48"/>
      <c r="G80" s="48"/>
      <c r="H80" s="6"/>
      <c r="I80" s="6"/>
      <c r="J80" s="7"/>
      <c r="K80" s="7"/>
      <c r="L80" s="6"/>
      <c r="M80" s="6"/>
      <c r="N80" s="7"/>
      <c r="O80" s="7"/>
      <c r="P80" s="7"/>
      <c r="Q80" s="7"/>
      <c r="R80" s="7"/>
      <c r="S80" s="7"/>
      <c r="T80" s="6"/>
      <c r="U80" s="6"/>
      <c r="V80" s="6"/>
      <c r="W80" s="6"/>
      <c r="X80" s="6"/>
      <c r="Y80" s="6"/>
      <c r="Z80" s="7"/>
      <c r="AA80" s="7"/>
      <c r="AB80" s="7"/>
      <c r="AC80" s="6"/>
      <c r="AD80" s="6"/>
      <c r="AE80" s="6"/>
      <c r="AF80" s="7"/>
      <c r="AG80" s="7"/>
      <c r="AH80" s="7"/>
      <c r="AI80" s="52"/>
      <c r="AJ80" s="52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2">
        <f t="shared" si="78"/>
        <v>0</v>
      </c>
      <c r="BB80" s="52">
        <f t="shared" si="80"/>
        <v>6585.4</v>
      </c>
      <c r="BC80" s="57">
        <f t="shared" si="81"/>
        <v>6585.4</v>
      </c>
      <c r="BD80" s="47"/>
      <c r="BE80" s="47"/>
      <c r="BF80" s="47"/>
      <c r="BG80" s="51"/>
      <c r="BH80" s="56"/>
      <c r="BI80" s="56"/>
      <c r="BJ80" s="51"/>
      <c r="BK80" s="55">
        <v>2580</v>
      </c>
      <c r="BL80" s="55">
        <v>2580</v>
      </c>
      <c r="BM80" s="51"/>
      <c r="BN80" s="55">
        <v>4005.4</v>
      </c>
      <c r="BO80" s="55">
        <v>4005.4</v>
      </c>
      <c r="BP80" s="51"/>
      <c r="BQ80" s="55"/>
      <c r="BR80" s="55"/>
    </row>
    <row r="81" spans="1:70" ht="15" customHeight="1" x14ac:dyDescent="0.25">
      <c r="A81" s="14" t="s">
        <v>61</v>
      </c>
      <c r="B81" s="7">
        <f t="shared" si="79"/>
        <v>0</v>
      </c>
      <c r="C81" s="7">
        <f t="shared" si="76"/>
        <v>4956.3</v>
      </c>
      <c r="D81" s="7">
        <f t="shared" si="77"/>
        <v>4956.3</v>
      </c>
      <c r="E81" s="48"/>
      <c r="F81" s="48"/>
      <c r="G81" s="48"/>
      <c r="H81" s="6"/>
      <c r="I81" s="6"/>
      <c r="J81" s="7"/>
      <c r="K81" s="7"/>
      <c r="L81" s="6"/>
      <c r="M81" s="6"/>
      <c r="N81" s="7"/>
      <c r="O81" s="7"/>
      <c r="P81" s="7"/>
      <c r="Q81" s="7"/>
      <c r="R81" s="7"/>
      <c r="S81" s="7"/>
      <c r="T81" s="6"/>
      <c r="U81" s="6"/>
      <c r="V81" s="6"/>
      <c r="W81" s="6"/>
      <c r="X81" s="6"/>
      <c r="Y81" s="6"/>
      <c r="Z81" s="7"/>
      <c r="AA81" s="7"/>
      <c r="AB81" s="7"/>
      <c r="AC81" s="6"/>
      <c r="AD81" s="6"/>
      <c r="AE81" s="6"/>
      <c r="AF81" s="7"/>
      <c r="AG81" s="7"/>
      <c r="AH81" s="7"/>
      <c r="AI81" s="52"/>
      <c r="AJ81" s="52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2">
        <f t="shared" si="78"/>
        <v>0</v>
      </c>
      <c r="BB81" s="52">
        <f t="shared" si="80"/>
        <v>4956.3</v>
      </c>
      <c r="BC81" s="57">
        <f t="shared" si="81"/>
        <v>4956.3</v>
      </c>
      <c r="BD81" s="47"/>
      <c r="BE81" s="47"/>
      <c r="BF81" s="47"/>
      <c r="BG81" s="51"/>
      <c r="BH81" s="56"/>
      <c r="BI81" s="56"/>
      <c r="BJ81" s="51"/>
      <c r="BK81" s="55">
        <v>1980</v>
      </c>
      <c r="BL81" s="55">
        <v>1980</v>
      </c>
      <c r="BM81" s="51"/>
      <c r="BN81" s="55">
        <v>2976.3</v>
      </c>
      <c r="BO81" s="55">
        <v>2976.3</v>
      </c>
      <c r="BP81" s="51"/>
      <c r="BQ81" s="55"/>
      <c r="BR81" s="55"/>
    </row>
    <row r="82" spans="1:70" ht="15" customHeight="1" x14ac:dyDescent="0.25">
      <c r="A82" s="14" t="s">
        <v>62</v>
      </c>
      <c r="B82" s="7">
        <f t="shared" si="79"/>
        <v>0</v>
      </c>
      <c r="C82" s="7">
        <f t="shared" si="76"/>
        <v>9860.9</v>
      </c>
      <c r="D82" s="7">
        <f t="shared" si="77"/>
        <v>9860.9</v>
      </c>
      <c r="E82" s="48"/>
      <c r="F82" s="48"/>
      <c r="G82" s="48"/>
      <c r="H82" s="6"/>
      <c r="I82" s="6"/>
      <c r="J82" s="7"/>
      <c r="K82" s="7"/>
      <c r="L82" s="6"/>
      <c r="M82" s="6"/>
      <c r="N82" s="7"/>
      <c r="O82" s="7"/>
      <c r="P82" s="7"/>
      <c r="Q82" s="7"/>
      <c r="R82" s="7"/>
      <c r="S82" s="7"/>
      <c r="T82" s="6"/>
      <c r="U82" s="6"/>
      <c r="V82" s="6"/>
      <c r="W82" s="6"/>
      <c r="X82" s="6"/>
      <c r="Y82" s="6"/>
      <c r="Z82" s="7"/>
      <c r="AA82" s="7"/>
      <c r="AB82" s="7"/>
      <c r="AC82" s="6"/>
      <c r="AD82" s="6"/>
      <c r="AE82" s="6"/>
      <c r="AF82" s="7"/>
      <c r="AG82" s="7"/>
      <c r="AH82" s="7"/>
      <c r="AI82" s="52"/>
      <c r="AJ82" s="52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2">
        <f t="shared" si="78"/>
        <v>0</v>
      </c>
      <c r="BB82" s="52">
        <f t="shared" si="80"/>
        <v>9860.9</v>
      </c>
      <c r="BC82" s="57">
        <f t="shared" si="81"/>
        <v>9860.9</v>
      </c>
      <c r="BD82" s="47"/>
      <c r="BE82" s="47"/>
      <c r="BF82" s="47"/>
      <c r="BG82" s="51"/>
      <c r="BH82" s="56"/>
      <c r="BI82" s="56"/>
      <c r="BJ82" s="51"/>
      <c r="BK82" s="55">
        <v>2880</v>
      </c>
      <c r="BL82" s="55">
        <v>2880</v>
      </c>
      <c r="BM82" s="51"/>
      <c r="BN82" s="55">
        <v>6980.9</v>
      </c>
      <c r="BO82" s="55">
        <v>6980.9</v>
      </c>
      <c r="BP82" s="51"/>
      <c r="BQ82" s="55"/>
      <c r="BR82" s="55"/>
    </row>
    <row r="83" spans="1:70" ht="15" customHeight="1" x14ac:dyDescent="0.25">
      <c r="A83" s="14" t="s">
        <v>63</v>
      </c>
      <c r="B83" s="7">
        <f t="shared" si="79"/>
        <v>0</v>
      </c>
      <c r="C83" s="7">
        <f t="shared" si="76"/>
        <v>7559.3</v>
      </c>
      <c r="D83" s="7">
        <f t="shared" si="77"/>
        <v>7559.3</v>
      </c>
      <c r="E83" s="48"/>
      <c r="F83" s="48"/>
      <c r="G83" s="48"/>
      <c r="I83" s="6"/>
      <c r="J83" s="6"/>
      <c r="K83" s="7"/>
      <c r="L83" s="6"/>
      <c r="M83" s="6"/>
      <c r="N83" s="7"/>
      <c r="O83" s="7"/>
      <c r="P83" s="7"/>
      <c r="Q83" s="7"/>
      <c r="R83" s="7"/>
      <c r="S83" s="7"/>
      <c r="T83" s="6"/>
      <c r="U83" s="6"/>
      <c r="V83" s="6"/>
      <c r="W83" s="6"/>
      <c r="X83" s="6"/>
      <c r="Y83" s="6"/>
      <c r="Z83" s="7"/>
      <c r="AA83" s="7"/>
      <c r="AB83" s="7"/>
      <c r="AC83" s="6"/>
      <c r="AD83" s="6"/>
      <c r="AE83" s="6"/>
      <c r="AF83" s="7"/>
      <c r="AG83" s="7"/>
      <c r="AH83" s="7"/>
      <c r="AI83" s="52"/>
      <c r="AJ83" s="52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2">
        <f t="shared" si="78"/>
        <v>0</v>
      </c>
      <c r="BB83" s="52">
        <f t="shared" si="80"/>
        <v>7559.3</v>
      </c>
      <c r="BC83" s="57">
        <f t="shared" si="81"/>
        <v>7559.3</v>
      </c>
      <c r="BD83" s="47"/>
      <c r="BE83" s="47"/>
      <c r="BF83" s="47"/>
      <c r="BG83" s="51"/>
      <c r="BH83" s="56"/>
      <c r="BI83" s="56"/>
      <c r="BJ83" s="51"/>
      <c r="BK83" s="55">
        <v>2400</v>
      </c>
      <c r="BL83" s="55">
        <v>2400</v>
      </c>
      <c r="BM83" s="51"/>
      <c r="BN83" s="55">
        <v>5159.3</v>
      </c>
      <c r="BO83" s="55">
        <v>5159.3</v>
      </c>
      <c r="BP83" s="51"/>
      <c r="BQ83" s="55"/>
      <c r="BR83" s="55"/>
    </row>
    <row r="84" spans="1:70" ht="15" customHeight="1" x14ac:dyDescent="0.25">
      <c r="A84" s="14" t="s">
        <v>64</v>
      </c>
      <c r="B84" s="7">
        <f t="shared" si="79"/>
        <v>0</v>
      </c>
      <c r="C84" s="7">
        <f t="shared" si="76"/>
        <v>8472.6</v>
      </c>
      <c r="D84" s="7">
        <f t="shared" si="77"/>
        <v>8472.6</v>
      </c>
      <c r="E84" s="48"/>
      <c r="F84" s="48"/>
      <c r="G84" s="48"/>
      <c r="H84" s="6"/>
      <c r="I84" s="6"/>
      <c r="J84" s="7"/>
      <c r="K84" s="7"/>
      <c r="L84" s="6"/>
      <c r="M84" s="6"/>
      <c r="N84" s="7"/>
      <c r="O84" s="7"/>
      <c r="P84" s="7"/>
      <c r="Q84" s="7"/>
      <c r="R84" s="7"/>
      <c r="S84" s="7"/>
      <c r="T84" s="6"/>
      <c r="U84" s="6"/>
      <c r="V84" s="6"/>
      <c r="W84" s="6"/>
      <c r="X84" s="6"/>
      <c r="Y84" s="6"/>
      <c r="Z84" s="7"/>
      <c r="AA84" s="7"/>
      <c r="AB84" s="7"/>
      <c r="AC84" s="6"/>
      <c r="AD84" s="6"/>
      <c r="AE84" s="6"/>
      <c r="AF84" s="7"/>
      <c r="AG84" s="7"/>
      <c r="AH84" s="7"/>
      <c r="AI84" s="52"/>
      <c r="AJ84" s="52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2">
        <f t="shared" si="78"/>
        <v>0</v>
      </c>
      <c r="BB84" s="52">
        <f t="shared" si="80"/>
        <v>8472.6</v>
      </c>
      <c r="BC84" s="57">
        <f t="shared" si="81"/>
        <v>8472.6</v>
      </c>
      <c r="BD84" s="47"/>
      <c r="BE84" s="47"/>
      <c r="BF84" s="47"/>
      <c r="BG84" s="51"/>
      <c r="BH84" s="56"/>
      <c r="BI84" s="56"/>
      <c r="BJ84" s="51"/>
      <c r="BK84" s="55">
        <v>2880</v>
      </c>
      <c r="BL84" s="55">
        <v>2880</v>
      </c>
      <c r="BM84" s="51"/>
      <c r="BN84" s="55">
        <v>5592.6</v>
      </c>
      <c r="BO84" s="55">
        <v>5592.6</v>
      </c>
      <c r="BP84" s="51"/>
      <c r="BQ84" s="55"/>
      <c r="BR84" s="55"/>
    </row>
    <row r="85" spans="1:70" ht="47.25" x14ac:dyDescent="0.25">
      <c r="A85" s="15" t="s">
        <v>22</v>
      </c>
      <c r="B85" s="19">
        <f>SUM(B86:B93)</f>
        <v>83398.8</v>
      </c>
      <c r="C85" s="19">
        <f>SUM(C86:C93)</f>
        <v>140947.9</v>
      </c>
      <c r="D85" s="19">
        <f>SUM(D86:D93)</f>
        <v>139750.39999999999</v>
      </c>
      <c r="E85" s="33">
        <f t="shared" ref="E85:E131" si="82">SUM(H85+K85)</f>
        <v>0</v>
      </c>
      <c r="F85" s="33">
        <f t="shared" ref="F85:F131" si="83">SUM(I85+L85)</f>
        <v>0</v>
      </c>
      <c r="G85" s="33">
        <f t="shared" ref="G85:G131" si="84">SUM(J85+M85)</f>
        <v>0</v>
      </c>
      <c r="H85" s="19">
        <f t="shared" ref="H85:O85" si="85">SUM(H86:H93)</f>
        <v>0</v>
      </c>
      <c r="I85" s="19">
        <f t="shared" si="85"/>
        <v>0</v>
      </c>
      <c r="J85" s="19">
        <f t="shared" si="85"/>
        <v>0</v>
      </c>
      <c r="K85" s="19">
        <f t="shared" si="85"/>
        <v>0</v>
      </c>
      <c r="L85" s="19">
        <f t="shared" si="85"/>
        <v>0</v>
      </c>
      <c r="M85" s="19">
        <f t="shared" si="85"/>
        <v>0</v>
      </c>
      <c r="N85" s="19">
        <f t="shared" si="85"/>
        <v>0</v>
      </c>
      <c r="O85" s="19">
        <f t="shared" si="85"/>
        <v>0</v>
      </c>
      <c r="P85" s="19">
        <f t="shared" ref="P85:BJ85" si="86">SUM(P86:P93)</f>
        <v>0</v>
      </c>
      <c r="Q85" s="19">
        <f t="shared" si="86"/>
        <v>0</v>
      </c>
      <c r="R85" s="19">
        <f t="shared" si="86"/>
        <v>0</v>
      </c>
      <c r="S85" s="19">
        <f t="shared" si="86"/>
        <v>0</v>
      </c>
      <c r="T85" s="40">
        <f t="shared" si="86"/>
        <v>0</v>
      </c>
      <c r="U85" s="40">
        <f t="shared" si="86"/>
        <v>0</v>
      </c>
      <c r="V85" s="40">
        <f t="shared" si="86"/>
        <v>0</v>
      </c>
      <c r="W85" s="40">
        <f t="shared" ref="W85:Y85" si="87">SUM(W86:W93)</f>
        <v>0</v>
      </c>
      <c r="X85" s="40">
        <f t="shared" si="87"/>
        <v>0</v>
      </c>
      <c r="Y85" s="40">
        <f t="shared" si="87"/>
        <v>0</v>
      </c>
      <c r="Z85" s="19">
        <f t="shared" ref="Z85:AH85" si="88">SUM(Z86:Z93)</f>
        <v>83398.8</v>
      </c>
      <c r="AA85" s="19">
        <f t="shared" si="88"/>
        <v>61953.5</v>
      </c>
      <c r="AB85" s="19">
        <f t="shared" si="88"/>
        <v>60756</v>
      </c>
      <c r="AC85" s="19">
        <f t="shared" si="88"/>
        <v>0</v>
      </c>
      <c r="AD85" s="19">
        <f t="shared" si="88"/>
        <v>0</v>
      </c>
      <c r="AE85" s="19">
        <f t="shared" si="88"/>
        <v>0</v>
      </c>
      <c r="AF85" s="19">
        <f t="shared" si="88"/>
        <v>83398.8</v>
      </c>
      <c r="AG85" s="19">
        <f t="shared" si="88"/>
        <v>61953.5</v>
      </c>
      <c r="AH85" s="19">
        <f t="shared" si="88"/>
        <v>60756</v>
      </c>
      <c r="AI85" s="19">
        <f t="shared" si="86"/>
        <v>48604.2</v>
      </c>
      <c r="AJ85" s="19">
        <f t="shared" si="86"/>
        <v>37976.199999999997</v>
      </c>
      <c r="AK85" s="40">
        <f t="shared" si="86"/>
        <v>36811.300000000003</v>
      </c>
      <c r="AL85" s="40">
        <f t="shared" si="86"/>
        <v>16389.099999999999</v>
      </c>
      <c r="AM85" s="40">
        <f t="shared" si="86"/>
        <v>11420.400000000001</v>
      </c>
      <c r="AN85" s="40">
        <f t="shared" si="86"/>
        <v>11413.8</v>
      </c>
      <c r="AO85" s="40">
        <f t="shared" si="86"/>
        <v>18405.5</v>
      </c>
      <c r="AP85" s="19">
        <f t="shared" si="86"/>
        <v>12556.900000000001</v>
      </c>
      <c r="AQ85" s="19">
        <f t="shared" si="86"/>
        <v>12530.900000000001</v>
      </c>
      <c r="AR85" s="19">
        <f t="shared" si="86"/>
        <v>0</v>
      </c>
      <c r="AS85" s="19">
        <f t="shared" si="86"/>
        <v>0</v>
      </c>
      <c r="AT85" s="19">
        <f t="shared" si="86"/>
        <v>0</v>
      </c>
      <c r="AU85" s="19">
        <f t="shared" si="86"/>
        <v>0</v>
      </c>
      <c r="AV85" s="19">
        <f t="shared" si="86"/>
        <v>0</v>
      </c>
      <c r="AW85" s="19">
        <f t="shared" si="86"/>
        <v>0</v>
      </c>
      <c r="AX85" s="40">
        <f t="shared" si="86"/>
        <v>0</v>
      </c>
      <c r="AY85" s="40">
        <f t="shared" si="86"/>
        <v>0</v>
      </c>
      <c r="AZ85" s="40">
        <f t="shared" si="86"/>
        <v>0</v>
      </c>
      <c r="BA85" s="19">
        <f t="shared" si="86"/>
        <v>0</v>
      </c>
      <c r="BB85" s="19">
        <f t="shared" si="86"/>
        <v>78994.400000000009</v>
      </c>
      <c r="BC85" s="19">
        <f t="shared" si="86"/>
        <v>78994.400000000009</v>
      </c>
      <c r="BD85" s="46">
        <f t="shared" ref="BD85:BF85" si="89">SUM(BD86:BD93)</f>
        <v>0</v>
      </c>
      <c r="BE85" s="46">
        <f t="shared" si="89"/>
        <v>0</v>
      </c>
      <c r="BF85" s="46">
        <f t="shared" si="89"/>
        <v>0</v>
      </c>
      <c r="BG85" s="19">
        <f>SUM(BG86:BG93)</f>
        <v>0</v>
      </c>
      <c r="BH85" s="19">
        <f>SUM(BH86:BH93)</f>
        <v>0</v>
      </c>
      <c r="BI85" s="19">
        <f>SUM(BI86:BI93)</f>
        <v>0</v>
      </c>
      <c r="BJ85" s="40">
        <f t="shared" si="86"/>
        <v>0</v>
      </c>
      <c r="BK85" s="40">
        <f>SUM(BK86:BK93)</f>
        <v>22920</v>
      </c>
      <c r="BL85" s="40">
        <f>SUM(BL86:BL93)</f>
        <v>22920</v>
      </c>
      <c r="BM85" s="40">
        <f t="shared" ref="BM85" si="90">SUM(BM86:BM93)</f>
        <v>0</v>
      </c>
      <c r="BN85" s="40">
        <f>SUM(BN86:BN93)</f>
        <v>56074.400000000001</v>
      </c>
      <c r="BO85" s="40">
        <f>SUM(BO86:BO93)</f>
        <v>56074.400000000001</v>
      </c>
      <c r="BP85" s="40">
        <f t="shared" ref="BP85" si="91">SUM(BP86:BP93)</f>
        <v>0</v>
      </c>
      <c r="BQ85" s="40">
        <f>SUM(BQ86:BQ93)</f>
        <v>0</v>
      </c>
      <c r="BR85" s="40">
        <f>SUM(BR86:BR93)</f>
        <v>0</v>
      </c>
    </row>
    <row r="86" spans="1:70" ht="15.75" x14ac:dyDescent="0.25">
      <c r="A86" s="14" t="s">
        <v>23</v>
      </c>
      <c r="B86" s="7">
        <f>E86+N86+Z86+BA86</f>
        <v>22659</v>
      </c>
      <c r="C86" s="7">
        <f t="shared" ref="C86:D93" si="92">O86+AA86+I86+L86+BB86</f>
        <v>27748.7</v>
      </c>
      <c r="D86" s="7">
        <f t="shared" si="92"/>
        <v>27748.7</v>
      </c>
      <c r="E86" s="48"/>
      <c r="F86" s="48"/>
      <c r="G86" s="48"/>
      <c r="H86" s="6"/>
      <c r="I86" s="6"/>
      <c r="J86" s="6"/>
      <c r="K86" s="7"/>
      <c r="L86" s="6"/>
      <c r="M86" s="6"/>
      <c r="N86" s="7"/>
      <c r="O86" s="7"/>
      <c r="P86" s="7"/>
      <c r="Q86" s="7"/>
      <c r="R86" s="7"/>
      <c r="S86" s="7"/>
      <c r="T86" s="6"/>
      <c r="U86" s="6"/>
      <c r="V86" s="6"/>
      <c r="W86" s="6"/>
      <c r="X86" s="6"/>
      <c r="Y86" s="6"/>
      <c r="Z86" s="7">
        <f t="shared" ref="Z86:Z92" si="93">AC86+AF86</f>
        <v>22659</v>
      </c>
      <c r="AA86" s="7">
        <f>AD86+AG86</f>
        <v>22708.2</v>
      </c>
      <c r="AB86" s="7">
        <f t="shared" ref="AB86:AB92" si="94">AE86+AH86</f>
        <v>22708.2</v>
      </c>
      <c r="AC86" s="6"/>
      <c r="AD86" s="6"/>
      <c r="AE86" s="6"/>
      <c r="AF86" s="7">
        <f>AI86+AL86+AO86+AR86+AU86+AX86</f>
        <v>22659</v>
      </c>
      <c r="AG86" s="7">
        <f>AJ86+AM86+AP86+AS86+AV86+AY86</f>
        <v>22708.2</v>
      </c>
      <c r="AH86" s="7">
        <f t="shared" ref="AH86:AH92" si="95">AK86+AN86+AQ86+AT86+AW86+AZ86</f>
        <v>22708.2</v>
      </c>
      <c r="AI86" s="52">
        <v>15410.6</v>
      </c>
      <c r="AJ86" s="52">
        <v>15459.8</v>
      </c>
      <c r="AK86" s="57">
        <v>15459.8</v>
      </c>
      <c r="AL86" s="57">
        <v>3145.2</v>
      </c>
      <c r="AM86" s="57">
        <v>3145.2</v>
      </c>
      <c r="AN86" s="57">
        <v>3145.2</v>
      </c>
      <c r="AO86" s="57">
        <v>4103.2</v>
      </c>
      <c r="AP86" s="57">
        <v>4103.2</v>
      </c>
      <c r="AQ86" s="57">
        <v>4103.2</v>
      </c>
      <c r="AR86" s="57"/>
      <c r="AS86" s="57"/>
      <c r="AT86" s="57"/>
      <c r="AU86" s="57"/>
      <c r="AV86" s="57"/>
      <c r="AW86" s="57"/>
      <c r="AX86" s="57"/>
      <c r="AY86" s="57"/>
      <c r="AZ86" s="57"/>
      <c r="BA86" s="52">
        <f t="shared" ref="BA86:BA93" si="96">SUM(BD86+BG86+BJ86+BM86)</f>
        <v>0</v>
      </c>
      <c r="BB86" s="52">
        <f>BK86+BH86+BE86+BN86</f>
        <v>5040.5</v>
      </c>
      <c r="BC86" s="57">
        <f>BL86+BI86+BF86+BO86</f>
        <v>5040.5</v>
      </c>
      <c r="BD86" s="55"/>
      <c r="BE86" s="55"/>
      <c r="BF86" s="55"/>
      <c r="BG86" s="51"/>
      <c r="BH86" s="56"/>
      <c r="BI86" s="56"/>
      <c r="BJ86" s="51"/>
      <c r="BK86" s="55">
        <v>2160</v>
      </c>
      <c r="BL86" s="55">
        <v>2160</v>
      </c>
      <c r="BM86" s="51"/>
      <c r="BN86" s="55">
        <v>2880.5</v>
      </c>
      <c r="BO86" s="55">
        <v>2880.5</v>
      </c>
      <c r="BP86" s="51"/>
      <c r="BQ86" s="55"/>
      <c r="BR86" s="55"/>
    </row>
    <row r="87" spans="1:70" ht="15.75" x14ac:dyDescent="0.25">
      <c r="A87" s="14" t="s">
        <v>24</v>
      </c>
      <c r="B87" s="7">
        <f t="shared" ref="B87:B93" si="97">E87+N87+Z87+BA87</f>
        <v>0</v>
      </c>
      <c r="C87" s="7">
        <f t="shared" si="92"/>
        <v>13432.3</v>
      </c>
      <c r="D87" s="7">
        <f t="shared" si="92"/>
        <v>13432.3</v>
      </c>
      <c r="E87" s="48"/>
      <c r="F87" s="48"/>
      <c r="G87" s="48"/>
      <c r="H87" s="6"/>
      <c r="I87" s="6"/>
      <c r="J87" s="7"/>
      <c r="K87" s="7"/>
      <c r="L87" s="6"/>
      <c r="M87" s="6"/>
      <c r="N87" s="7"/>
      <c r="O87" s="7"/>
      <c r="P87" s="7"/>
      <c r="Q87" s="7"/>
      <c r="R87" s="7"/>
      <c r="S87" s="7"/>
      <c r="T87" s="6"/>
      <c r="U87" s="6"/>
      <c r="V87" s="6"/>
      <c r="W87" s="6"/>
      <c r="X87" s="6"/>
      <c r="Y87" s="6"/>
      <c r="Z87" s="7"/>
      <c r="AA87" s="7"/>
      <c r="AB87" s="7"/>
      <c r="AC87" s="6"/>
      <c r="AD87" s="6"/>
      <c r="AE87" s="6"/>
      <c r="AF87" s="7"/>
      <c r="AG87" s="7"/>
      <c r="AH87" s="7"/>
      <c r="AI87" s="52"/>
      <c r="AJ87" s="52"/>
      <c r="AK87" s="57"/>
      <c r="AL87" s="57"/>
      <c r="AM87" s="57"/>
      <c r="AN87" s="57"/>
      <c r="AO87" s="57"/>
      <c r="AP87" s="52"/>
      <c r="AQ87" s="52"/>
      <c r="AR87" s="52"/>
      <c r="AS87" s="57"/>
      <c r="AT87" s="57"/>
      <c r="AU87" s="57"/>
      <c r="AV87" s="57"/>
      <c r="AW87" s="57"/>
      <c r="AX87" s="57"/>
      <c r="AY87" s="57"/>
      <c r="AZ87" s="57"/>
      <c r="BA87" s="52">
        <f t="shared" si="96"/>
        <v>0</v>
      </c>
      <c r="BB87" s="52">
        <f t="shared" ref="BB87:BB93" si="98">BK87+BH87+BE87+BN87</f>
        <v>13432.3</v>
      </c>
      <c r="BC87" s="57">
        <f t="shared" ref="BC87:BC93" si="99">BL87+BI87+BF87+BO87</f>
        <v>13432.3</v>
      </c>
      <c r="BD87" s="55"/>
      <c r="BE87" s="55"/>
      <c r="BF87" s="55"/>
      <c r="BG87" s="51"/>
      <c r="BH87" s="56"/>
      <c r="BI87" s="56"/>
      <c r="BJ87" s="51"/>
      <c r="BK87" s="55">
        <v>2340</v>
      </c>
      <c r="BL87" s="55">
        <v>2340</v>
      </c>
      <c r="BM87" s="51"/>
      <c r="BN87" s="55">
        <v>11092.3</v>
      </c>
      <c r="BO87" s="55">
        <v>11092.3</v>
      </c>
      <c r="BP87" s="51"/>
      <c r="BQ87" s="55"/>
      <c r="BR87" s="55"/>
    </row>
    <row r="88" spans="1:70" ht="15.75" x14ac:dyDescent="0.25">
      <c r="A88" s="14" t="s">
        <v>25</v>
      </c>
      <c r="B88" s="7">
        <f t="shared" si="97"/>
        <v>0</v>
      </c>
      <c r="C88" s="7">
        <f t="shared" si="92"/>
        <v>7725.6</v>
      </c>
      <c r="D88" s="7">
        <f t="shared" si="92"/>
        <v>7725.6</v>
      </c>
      <c r="E88" s="48"/>
      <c r="F88" s="48"/>
      <c r="G88" s="48"/>
      <c r="H88" s="6"/>
      <c r="I88" s="6"/>
      <c r="J88" s="7"/>
      <c r="K88" s="7"/>
      <c r="L88" s="6"/>
      <c r="M88" s="6"/>
      <c r="N88" s="7"/>
      <c r="O88" s="7"/>
      <c r="P88" s="7"/>
      <c r="Q88" s="7"/>
      <c r="R88" s="7"/>
      <c r="S88" s="7"/>
      <c r="T88" s="6"/>
      <c r="U88" s="6"/>
      <c r="V88" s="6"/>
      <c r="W88" s="6"/>
      <c r="X88" s="6"/>
      <c r="Y88" s="6"/>
      <c r="Z88" s="7"/>
      <c r="AA88" s="7"/>
      <c r="AB88" s="7"/>
      <c r="AC88" s="6"/>
      <c r="AD88" s="6"/>
      <c r="AE88" s="6"/>
      <c r="AF88" s="7"/>
      <c r="AG88" s="7"/>
      <c r="AH88" s="7"/>
      <c r="AI88" s="52"/>
      <c r="AJ88" s="52"/>
      <c r="AK88" s="57"/>
      <c r="AL88" s="57"/>
      <c r="AM88" s="57"/>
      <c r="AN88" s="57"/>
      <c r="AO88" s="57"/>
      <c r="AP88" s="52"/>
      <c r="AQ88" s="52"/>
      <c r="AR88" s="52"/>
      <c r="AS88" s="57"/>
      <c r="AT88" s="57"/>
      <c r="AU88" s="57"/>
      <c r="AV88" s="57"/>
      <c r="AW88" s="57"/>
      <c r="AX88" s="57"/>
      <c r="AY88" s="57"/>
      <c r="AZ88" s="57"/>
      <c r="BA88" s="52">
        <f t="shared" si="96"/>
        <v>0</v>
      </c>
      <c r="BB88" s="52">
        <f t="shared" si="98"/>
        <v>7725.6</v>
      </c>
      <c r="BC88" s="57">
        <f t="shared" si="99"/>
        <v>7725.6</v>
      </c>
      <c r="BD88" s="55"/>
      <c r="BE88" s="55"/>
      <c r="BF88" s="55"/>
      <c r="BG88" s="51"/>
      <c r="BH88" s="56"/>
      <c r="BI88" s="56"/>
      <c r="BJ88" s="51"/>
      <c r="BK88" s="55">
        <v>2700</v>
      </c>
      <c r="BL88" s="55">
        <v>2700</v>
      </c>
      <c r="BM88" s="51"/>
      <c r="BN88" s="55">
        <v>5025.6000000000004</v>
      </c>
      <c r="BO88" s="55">
        <v>5025.6000000000004</v>
      </c>
      <c r="BP88" s="51"/>
      <c r="BQ88" s="55"/>
      <c r="BR88" s="55"/>
    </row>
    <row r="89" spans="1:70" ht="15.75" x14ac:dyDescent="0.25">
      <c r="A89" s="14" t="s">
        <v>26</v>
      </c>
      <c r="B89" s="7">
        <f t="shared" si="97"/>
        <v>0</v>
      </c>
      <c r="C89" s="7">
        <f t="shared" si="92"/>
        <v>12368.5</v>
      </c>
      <c r="D89" s="7">
        <f t="shared" si="92"/>
        <v>12368.5</v>
      </c>
      <c r="E89" s="48"/>
      <c r="F89" s="48"/>
      <c r="G89" s="48"/>
      <c r="H89" s="6"/>
      <c r="I89" s="6"/>
      <c r="J89" s="7"/>
      <c r="K89" s="7"/>
      <c r="L89" s="6"/>
      <c r="M89" s="6"/>
      <c r="N89" s="7"/>
      <c r="O89" s="7"/>
      <c r="P89" s="7"/>
      <c r="Q89" s="7"/>
      <c r="R89" s="7"/>
      <c r="S89" s="7"/>
      <c r="T89" s="6"/>
      <c r="U89" s="6"/>
      <c r="V89" s="6"/>
      <c r="W89" s="6"/>
      <c r="X89" s="6"/>
      <c r="Y89" s="6"/>
      <c r="Z89" s="7"/>
      <c r="AA89" s="7"/>
      <c r="AB89" s="7"/>
      <c r="AC89" s="6"/>
      <c r="AD89" s="6"/>
      <c r="AE89" s="6"/>
      <c r="AF89" s="7"/>
      <c r="AG89" s="7"/>
      <c r="AH89" s="7"/>
      <c r="AI89" s="52"/>
      <c r="AJ89" s="52"/>
      <c r="AK89" s="57"/>
      <c r="AL89" s="57"/>
      <c r="AM89" s="57"/>
      <c r="AN89" s="57"/>
      <c r="AO89" s="57"/>
      <c r="AP89" s="52"/>
      <c r="AQ89" s="52"/>
      <c r="AR89" s="52"/>
      <c r="AS89" s="57"/>
      <c r="AT89" s="57"/>
      <c r="AU89" s="57"/>
      <c r="AV89" s="57"/>
      <c r="AW89" s="57"/>
      <c r="AX89" s="57"/>
      <c r="AY89" s="57"/>
      <c r="AZ89" s="57"/>
      <c r="BA89" s="52">
        <f t="shared" si="96"/>
        <v>0</v>
      </c>
      <c r="BB89" s="52">
        <f t="shared" si="98"/>
        <v>12368.5</v>
      </c>
      <c r="BC89" s="57">
        <f t="shared" si="99"/>
        <v>12368.5</v>
      </c>
      <c r="BD89" s="55"/>
      <c r="BE89" s="55"/>
      <c r="BF89" s="55"/>
      <c r="BG89" s="51"/>
      <c r="BH89" s="56"/>
      <c r="BI89" s="56"/>
      <c r="BJ89" s="51"/>
      <c r="BK89" s="55">
        <v>3180</v>
      </c>
      <c r="BL89" s="55">
        <v>3180</v>
      </c>
      <c r="BM89" s="51"/>
      <c r="BN89" s="55">
        <v>9188.5</v>
      </c>
      <c r="BO89" s="55">
        <v>9188.5</v>
      </c>
      <c r="BP89" s="51"/>
      <c r="BQ89" s="55"/>
      <c r="BR89" s="55"/>
    </row>
    <row r="90" spans="1:70" ht="15.75" x14ac:dyDescent="0.25">
      <c r="A90" s="14" t="s">
        <v>27</v>
      </c>
      <c r="B90" s="7">
        <f t="shared" si="97"/>
        <v>0</v>
      </c>
      <c r="C90" s="7">
        <f t="shared" si="92"/>
        <v>13036.4</v>
      </c>
      <c r="D90" s="7">
        <f t="shared" si="92"/>
        <v>13036.4</v>
      </c>
      <c r="E90" s="48"/>
      <c r="F90" s="48"/>
      <c r="G90" s="48"/>
      <c r="H90" s="6"/>
      <c r="I90" s="6"/>
      <c r="J90" s="7"/>
      <c r="K90" s="7"/>
      <c r="L90" s="6"/>
      <c r="M90" s="6"/>
      <c r="N90" s="7"/>
      <c r="O90" s="7"/>
      <c r="P90" s="7"/>
      <c r="Q90" s="7"/>
      <c r="R90" s="7"/>
      <c r="S90" s="7"/>
      <c r="T90" s="6"/>
      <c r="U90" s="6"/>
      <c r="V90" s="6"/>
      <c r="W90" s="6"/>
      <c r="X90" s="6"/>
      <c r="Y90" s="6"/>
      <c r="Z90" s="7"/>
      <c r="AA90" s="7"/>
      <c r="AB90" s="7"/>
      <c r="AC90" s="6"/>
      <c r="AD90" s="6"/>
      <c r="AE90" s="6"/>
      <c r="AF90" s="7"/>
      <c r="AG90" s="7"/>
      <c r="AH90" s="7"/>
      <c r="AI90" s="52"/>
      <c r="AJ90" s="52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2">
        <f t="shared" si="96"/>
        <v>0</v>
      </c>
      <c r="BB90" s="52">
        <f t="shared" si="98"/>
        <v>13036.4</v>
      </c>
      <c r="BC90" s="57">
        <f t="shared" si="99"/>
        <v>13036.4</v>
      </c>
      <c r="BD90" s="55"/>
      <c r="BE90" s="55"/>
      <c r="BF90" s="55"/>
      <c r="BG90" s="51"/>
      <c r="BH90" s="56"/>
      <c r="BI90" s="56"/>
      <c r="BJ90" s="51"/>
      <c r="BK90" s="55">
        <v>3240</v>
      </c>
      <c r="BL90" s="55">
        <v>3240</v>
      </c>
      <c r="BM90" s="51"/>
      <c r="BN90" s="55">
        <v>9796.4</v>
      </c>
      <c r="BO90" s="55">
        <v>9796.4</v>
      </c>
      <c r="BP90" s="51"/>
      <c r="BQ90" s="55"/>
      <c r="BR90" s="55"/>
    </row>
    <row r="91" spans="1:70" ht="15.75" x14ac:dyDescent="0.25">
      <c r="A91" s="14" t="s">
        <v>28</v>
      </c>
      <c r="B91" s="7">
        <f t="shared" si="97"/>
        <v>0</v>
      </c>
      <c r="C91" s="7">
        <f t="shared" si="92"/>
        <v>13961</v>
      </c>
      <c r="D91" s="7">
        <f t="shared" si="92"/>
        <v>13961</v>
      </c>
      <c r="E91" s="48"/>
      <c r="F91" s="48"/>
      <c r="G91" s="48"/>
      <c r="H91" s="6"/>
      <c r="I91" s="6"/>
      <c r="J91" s="7"/>
      <c r="K91" s="7"/>
      <c r="L91" s="6"/>
      <c r="M91" s="6"/>
      <c r="N91" s="7"/>
      <c r="O91" s="7"/>
      <c r="P91" s="7"/>
      <c r="Q91" s="7"/>
      <c r="R91" s="7"/>
      <c r="S91" s="7"/>
      <c r="T91" s="6"/>
      <c r="U91" s="6"/>
      <c r="V91" s="6"/>
      <c r="W91" s="6"/>
      <c r="X91" s="6"/>
      <c r="Y91" s="6"/>
      <c r="Z91" s="7"/>
      <c r="AA91" s="7"/>
      <c r="AB91" s="7"/>
      <c r="AC91" s="6"/>
      <c r="AD91" s="6"/>
      <c r="AE91" s="6"/>
      <c r="AF91" s="7"/>
      <c r="AG91" s="7"/>
      <c r="AH91" s="7"/>
      <c r="AI91" s="52"/>
      <c r="AJ91" s="52"/>
      <c r="AK91" s="57"/>
      <c r="AL91" s="57"/>
      <c r="AM91" s="57"/>
      <c r="AN91" s="57"/>
      <c r="AO91" s="57"/>
      <c r="AP91" s="52"/>
      <c r="AQ91" s="52"/>
      <c r="AR91" s="52"/>
      <c r="AS91" s="57"/>
      <c r="AT91" s="57"/>
      <c r="AU91" s="57"/>
      <c r="AV91" s="57"/>
      <c r="AW91" s="57"/>
      <c r="AX91" s="57"/>
      <c r="AY91" s="57"/>
      <c r="AZ91" s="57"/>
      <c r="BA91" s="52">
        <f t="shared" si="96"/>
        <v>0</v>
      </c>
      <c r="BB91" s="52">
        <f t="shared" si="98"/>
        <v>13961</v>
      </c>
      <c r="BC91" s="57">
        <f t="shared" si="99"/>
        <v>13961</v>
      </c>
      <c r="BD91" s="55"/>
      <c r="BE91" s="55"/>
      <c r="BF91" s="55"/>
      <c r="BG91" s="51"/>
      <c r="BH91" s="56"/>
      <c r="BI91" s="56"/>
      <c r="BJ91" s="51"/>
      <c r="BK91" s="55">
        <v>3240</v>
      </c>
      <c r="BL91" s="55">
        <v>3240</v>
      </c>
      <c r="BM91" s="51"/>
      <c r="BN91" s="55">
        <v>10721</v>
      </c>
      <c r="BO91" s="55">
        <v>10721</v>
      </c>
      <c r="BP91" s="51"/>
      <c r="BQ91" s="55"/>
      <c r="BR91" s="55"/>
    </row>
    <row r="92" spans="1:70" ht="15.75" x14ac:dyDescent="0.25">
      <c r="A92" s="39" t="s">
        <v>29</v>
      </c>
      <c r="B92" s="7">
        <f t="shared" si="97"/>
        <v>60739.8</v>
      </c>
      <c r="C92" s="7">
        <f t="shared" si="92"/>
        <v>42605.3</v>
      </c>
      <c r="D92" s="7">
        <f t="shared" si="92"/>
        <v>41407.800000000003</v>
      </c>
      <c r="E92" s="48"/>
      <c r="F92" s="48"/>
      <c r="G92" s="48"/>
      <c r="H92" s="6"/>
      <c r="I92" s="6"/>
      <c r="J92" s="6"/>
      <c r="K92" s="7"/>
      <c r="L92" s="6"/>
      <c r="M92" s="6"/>
      <c r="N92" s="7"/>
      <c r="O92" s="7"/>
      <c r="P92" s="7"/>
      <c r="Q92" s="6"/>
      <c r="R92" s="6"/>
      <c r="S92" s="6"/>
      <c r="T92" s="6"/>
      <c r="U92" s="6"/>
      <c r="V92" s="6"/>
      <c r="W92" s="6"/>
      <c r="X92" s="6"/>
      <c r="Y92" s="6"/>
      <c r="Z92" s="7">
        <f t="shared" si="93"/>
        <v>60739.8</v>
      </c>
      <c r="AA92" s="7">
        <f>AD92+AG92</f>
        <v>39245.300000000003</v>
      </c>
      <c r="AB92" s="7">
        <f t="shared" si="94"/>
        <v>38047.800000000003</v>
      </c>
      <c r="AC92" s="6"/>
      <c r="AD92" s="6"/>
      <c r="AE92" s="6"/>
      <c r="AF92" s="7">
        <f t="shared" ref="AF92" si="100">AI92+AL92+AO92+AR92+AU92+AX92</f>
        <v>60739.8</v>
      </c>
      <c r="AG92" s="7">
        <f t="shared" ref="AG92" si="101">AJ92+AM92+AP92+AS92+AV92+AY92</f>
        <v>39245.300000000003</v>
      </c>
      <c r="AH92" s="7">
        <f t="shared" si="95"/>
        <v>38047.800000000003</v>
      </c>
      <c r="AI92" s="57">
        <v>33193.599999999999</v>
      </c>
      <c r="AJ92" s="57">
        <v>22516.400000000001</v>
      </c>
      <c r="AK92" s="57">
        <v>21351.5</v>
      </c>
      <c r="AL92" s="57">
        <v>13243.9</v>
      </c>
      <c r="AM92" s="57">
        <v>8275.2000000000007</v>
      </c>
      <c r="AN92" s="57">
        <v>8268.6</v>
      </c>
      <c r="AO92" s="57">
        <v>14302.3</v>
      </c>
      <c r="AP92" s="57">
        <v>8453.7000000000007</v>
      </c>
      <c r="AQ92" s="57">
        <v>8427.7000000000007</v>
      </c>
      <c r="AR92" s="57"/>
      <c r="AS92" s="57"/>
      <c r="AT92" s="57"/>
      <c r="AU92" s="57"/>
      <c r="AV92" s="57"/>
      <c r="AW92" s="57"/>
      <c r="AX92" s="57"/>
      <c r="AY92" s="57"/>
      <c r="AZ92" s="57"/>
      <c r="BA92" s="52">
        <f t="shared" si="96"/>
        <v>0</v>
      </c>
      <c r="BB92" s="52">
        <f t="shared" si="98"/>
        <v>3360</v>
      </c>
      <c r="BC92" s="57">
        <f t="shared" si="99"/>
        <v>3360</v>
      </c>
      <c r="BD92" s="55"/>
      <c r="BE92" s="55"/>
      <c r="BF92" s="55"/>
      <c r="BG92" s="51"/>
      <c r="BH92" s="55"/>
      <c r="BI92" s="55"/>
      <c r="BJ92" s="51"/>
      <c r="BK92" s="55">
        <v>3360</v>
      </c>
      <c r="BL92" s="55">
        <v>3360</v>
      </c>
      <c r="BM92" s="51"/>
      <c r="BN92" s="55"/>
      <c r="BO92" s="55"/>
      <c r="BP92" s="51"/>
      <c r="BQ92" s="55"/>
      <c r="BR92" s="55"/>
    </row>
    <row r="93" spans="1:70" ht="15.75" x14ac:dyDescent="0.25">
      <c r="A93" s="14" t="s">
        <v>30</v>
      </c>
      <c r="B93" s="7">
        <f t="shared" si="97"/>
        <v>0</v>
      </c>
      <c r="C93" s="7">
        <f t="shared" si="92"/>
        <v>10070.1</v>
      </c>
      <c r="D93" s="7">
        <f t="shared" si="92"/>
        <v>10070.1</v>
      </c>
      <c r="E93" s="48"/>
      <c r="F93" s="48"/>
      <c r="G93" s="48"/>
      <c r="H93" s="6"/>
      <c r="I93" s="6"/>
      <c r="J93" s="7"/>
      <c r="K93" s="7"/>
      <c r="L93" s="6"/>
      <c r="M93" s="6"/>
      <c r="N93" s="7"/>
      <c r="O93" s="7"/>
      <c r="P93" s="7"/>
      <c r="Q93" s="7"/>
      <c r="R93" s="7"/>
      <c r="S93" s="7"/>
      <c r="T93" s="6"/>
      <c r="U93" s="6"/>
      <c r="V93" s="6"/>
      <c r="W93" s="6"/>
      <c r="X93" s="6"/>
      <c r="Y93" s="6"/>
      <c r="Z93" s="7"/>
      <c r="AA93" s="7"/>
      <c r="AB93" s="7"/>
      <c r="AC93" s="6"/>
      <c r="AD93" s="6"/>
      <c r="AE93" s="6"/>
      <c r="AF93" s="7"/>
      <c r="AG93" s="7"/>
      <c r="AH93" s="7"/>
      <c r="AI93" s="52"/>
      <c r="AJ93" s="52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2">
        <f t="shared" si="96"/>
        <v>0</v>
      </c>
      <c r="BB93" s="52">
        <f t="shared" si="98"/>
        <v>10070.1</v>
      </c>
      <c r="BC93" s="57">
        <f t="shared" si="99"/>
        <v>10070.1</v>
      </c>
      <c r="BD93" s="55"/>
      <c r="BE93" s="55"/>
      <c r="BF93" s="55"/>
      <c r="BG93" s="51"/>
      <c r="BH93" s="56"/>
      <c r="BI93" s="56"/>
      <c r="BJ93" s="51"/>
      <c r="BK93" s="55">
        <v>2700</v>
      </c>
      <c r="BL93" s="55">
        <v>2700</v>
      </c>
      <c r="BM93" s="51"/>
      <c r="BN93" s="55">
        <v>7370.1</v>
      </c>
      <c r="BO93" s="55">
        <v>7370.1</v>
      </c>
      <c r="BP93" s="51"/>
      <c r="BQ93" s="55"/>
      <c r="BR93" s="55"/>
    </row>
    <row r="94" spans="1:70" ht="47.25" x14ac:dyDescent="0.25">
      <c r="A94" s="15" t="s">
        <v>125</v>
      </c>
      <c r="B94" s="9">
        <f>SUM(B95:B104)</f>
        <v>0</v>
      </c>
      <c r="C94" s="9">
        <f>SUM(C95:C104)</f>
        <v>72361.399999999994</v>
      </c>
      <c r="D94" s="9">
        <f>SUM(D95:D104)</f>
        <v>72361.399999999994</v>
      </c>
      <c r="E94" s="33">
        <f t="shared" si="82"/>
        <v>0</v>
      </c>
      <c r="F94" s="33">
        <f t="shared" si="83"/>
        <v>0</v>
      </c>
      <c r="G94" s="33">
        <f t="shared" si="84"/>
        <v>0</v>
      </c>
      <c r="H94" s="9">
        <f t="shared" ref="H94:M94" si="102">SUM(H95:H104)</f>
        <v>0</v>
      </c>
      <c r="I94" s="9">
        <f t="shared" si="102"/>
        <v>0</v>
      </c>
      <c r="J94" s="9">
        <f t="shared" si="102"/>
        <v>0</v>
      </c>
      <c r="K94" s="9">
        <f t="shared" si="102"/>
        <v>0</v>
      </c>
      <c r="L94" s="9">
        <f t="shared" si="102"/>
        <v>0</v>
      </c>
      <c r="M94" s="9">
        <f t="shared" si="102"/>
        <v>0</v>
      </c>
      <c r="N94" s="9">
        <f t="shared" ref="N94:BJ94" si="103">SUM(N95:N104)</f>
        <v>0</v>
      </c>
      <c r="O94" s="9">
        <f>SUM(O95:O104)</f>
        <v>0</v>
      </c>
      <c r="P94" s="9">
        <f t="shared" si="103"/>
        <v>0</v>
      </c>
      <c r="Q94" s="9">
        <f t="shared" si="103"/>
        <v>0</v>
      </c>
      <c r="R94" s="9">
        <f t="shared" si="103"/>
        <v>0</v>
      </c>
      <c r="S94" s="9">
        <f t="shared" si="103"/>
        <v>0</v>
      </c>
      <c r="T94" s="16">
        <f t="shared" si="103"/>
        <v>0</v>
      </c>
      <c r="U94" s="16">
        <f t="shared" si="103"/>
        <v>0</v>
      </c>
      <c r="V94" s="16">
        <f t="shared" si="103"/>
        <v>0</v>
      </c>
      <c r="W94" s="16">
        <f t="shared" ref="W94:Y94" si="104">SUM(W95:W104)</f>
        <v>0</v>
      </c>
      <c r="X94" s="16">
        <f t="shared" si="104"/>
        <v>0</v>
      </c>
      <c r="Y94" s="16">
        <f t="shared" si="104"/>
        <v>0</v>
      </c>
      <c r="Z94" s="9">
        <f t="shared" ref="Z94:AH94" si="105">SUM(Z95:Z104)</f>
        <v>0</v>
      </c>
      <c r="AA94" s="9">
        <f t="shared" si="105"/>
        <v>0</v>
      </c>
      <c r="AB94" s="9">
        <f t="shared" si="105"/>
        <v>0</v>
      </c>
      <c r="AC94" s="9">
        <f t="shared" si="105"/>
        <v>0</v>
      </c>
      <c r="AD94" s="9">
        <f t="shared" si="105"/>
        <v>0</v>
      </c>
      <c r="AE94" s="9">
        <f t="shared" si="105"/>
        <v>0</v>
      </c>
      <c r="AF94" s="9">
        <f t="shared" si="105"/>
        <v>0</v>
      </c>
      <c r="AG94" s="9">
        <f t="shared" si="105"/>
        <v>0</v>
      </c>
      <c r="AH94" s="9">
        <f t="shared" si="105"/>
        <v>0</v>
      </c>
      <c r="AI94" s="19">
        <f t="shared" si="103"/>
        <v>0</v>
      </c>
      <c r="AJ94" s="19">
        <f t="shared" si="103"/>
        <v>0</v>
      </c>
      <c r="AK94" s="40">
        <f t="shared" si="103"/>
        <v>0</v>
      </c>
      <c r="AL94" s="40">
        <f t="shared" si="103"/>
        <v>0</v>
      </c>
      <c r="AM94" s="40">
        <f t="shared" si="103"/>
        <v>0</v>
      </c>
      <c r="AN94" s="40">
        <f t="shared" si="103"/>
        <v>0</v>
      </c>
      <c r="AO94" s="40">
        <f t="shared" si="103"/>
        <v>0</v>
      </c>
      <c r="AP94" s="19">
        <f t="shared" si="103"/>
        <v>0</v>
      </c>
      <c r="AQ94" s="19">
        <f t="shared" si="103"/>
        <v>0</v>
      </c>
      <c r="AR94" s="19">
        <f t="shared" si="103"/>
        <v>0</v>
      </c>
      <c r="AS94" s="19">
        <f t="shared" si="103"/>
        <v>0</v>
      </c>
      <c r="AT94" s="19">
        <f t="shared" si="103"/>
        <v>0</v>
      </c>
      <c r="AU94" s="19">
        <f t="shared" si="103"/>
        <v>0</v>
      </c>
      <c r="AV94" s="19">
        <f t="shared" si="103"/>
        <v>0</v>
      </c>
      <c r="AW94" s="19">
        <f t="shared" si="103"/>
        <v>0</v>
      </c>
      <c r="AX94" s="40">
        <f t="shared" si="103"/>
        <v>0</v>
      </c>
      <c r="AY94" s="40">
        <f t="shared" si="103"/>
        <v>0</v>
      </c>
      <c r="AZ94" s="40">
        <f t="shared" si="103"/>
        <v>0</v>
      </c>
      <c r="BA94" s="19">
        <f>SUM(BA95:BA104)</f>
        <v>0</v>
      </c>
      <c r="BB94" s="19">
        <f t="shared" si="103"/>
        <v>72361.399999999994</v>
      </c>
      <c r="BC94" s="19">
        <f t="shared" si="103"/>
        <v>72361.399999999994</v>
      </c>
      <c r="BD94" s="46">
        <f t="shared" ref="BD94:BF94" si="106">SUM(BD95:BD104)</f>
        <v>0</v>
      </c>
      <c r="BE94" s="46">
        <f t="shared" si="106"/>
        <v>0</v>
      </c>
      <c r="BF94" s="46">
        <f t="shared" si="106"/>
        <v>0</v>
      </c>
      <c r="BG94" s="19">
        <f>SUM(BG95:BG104)</f>
        <v>0</v>
      </c>
      <c r="BH94" s="19">
        <f>SUM(BH95:BH104)</f>
        <v>0</v>
      </c>
      <c r="BI94" s="19">
        <f>SUM(BI95:BI104)</f>
        <v>0</v>
      </c>
      <c r="BJ94" s="40">
        <f t="shared" si="103"/>
        <v>0</v>
      </c>
      <c r="BK94" s="40">
        <f>SUM(BK95:BK104)</f>
        <v>24240</v>
      </c>
      <c r="BL94" s="40">
        <f>SUM(BL95:BL104)</f>
        <v>24240</v>
      </c>
      <c r="BM94" s="40">
        <f t="shared" ref="BM94" si="107">SUM(BM95:BM104)</f>
        <v>0</v>
      </c>
      <c r="BN94" s="40">
        <f>SUM(BN95:BN104)</f>
        <v>48121.400000000009</v>
      </c>
      <c r="BO94" s="40">
        <f>SUM(BO95:BO104)</f>
        <v>48121.400000000009</v>
      </c>
      <c r="BP94" s="40">
        <f t="shared" ref="BP94" si="108">SUM(BP95:BP104)</f>
        <v>0</v>
      </c>
      <c r="BQ94" s="40">
        <f>SUM(BQ95:BQ104)</f>
        <v>0</v>
      </c>
      <c r="BR94" s="40">
        <f>SUM(BR95:BR104)</f>
        <v>0</v>
      </c>
    </row>
    <row r="95" spans="1:70" ht="15" customHeight="1" x14ac:dyDescent="0.25">
      <c r="A95" s="14" t="s">
        <v>126</v>
      </c>
      <c r="B95" s="7">
        <f>SUM(E95+N95+Z95+BA95)</f>
        <v>0</v>
      </c>
      <c r="C95" s="7">
        <f t="shared" ref="C95:C104" si="109">O95+AA95+I95+L95+BB95</f>
        <v>4370.3999999999996</v>
      </c>
      <c r="D95" s="7">
        <f t="shared" ref="D95:D104" si="110">P95+AB95+J95+M95+BC95</f>
        <v>4370.3999999999996</v>
      </c>
      <c r="E95" s="48"/>
      <c r="F95" s="48"/>
      <c r="G95" s="48"/>
      <c r="H95" s="6"/>
      <c r="I95" s="20"/>
      <c r="J95" s="20"/>
      <c r="K95" s="6"/>
      <c r="L95" s="6"/>
      <c r="M95" s="6"/>
      <c r="N95" s="7"/>
      <c r="O95" s="7"/>
      <c r="P95" s="7"/>
      <c r="Q95" s="7"/>
      <c r="R95" s="7"/>
      <c r="S95" s="7"/>
      <c r="T95" s="6"/>
      <c r="U95" s="6"/>
      <c r="V95" s="6"/>
      <c r="W95" s="6"/>
      <c r="X95" s="6"/>
      <c r="Y95" s="6"/>
      <c r="Z95" s="7"/>
      <c r="AA95" s="7"/>
      <c r="AB95" s="7"/>
      <c r="AC95" s="6"/>
      <c r="AD95" s="6"/>
      <c r="AE95" s="6"/>
      <c r="AF95" s="7"/>
      <c r="AG95" s="7"/>
      <c r="AH95" s="7"/>
      <c r="AI95" s="52"/>
      <c r="AJ95" s="52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>
        <f t="shared" ref="BA95:BA104" si="111">SUM(BD95+BG95+BJ95+BM95)</f>
        <v>0</v>
      </c>
      <c r="BB95" s="52">
        <f>BK95+BH95+BE95+BN95</f>
        <v>4370.3999999999996</v>
      </c>
      <c r="BC95" s="57">
        <f>BL95+BI95+BF95+BO95</f>
        <v>4370.3999999999996</v>
      </c>
      <c r="BD95" s="57"/>
      <c r="BE95" s="57"/>
      <c r="BF95" s="57"/>
      <c r="BG95" s="51"/>
      <c r="BH95" s="56"/>
      <c r="BI95" s="56"/>
      <c r="BJ95" s="51"/>
      <c r="BK95" s="57">
        <v>2160</v>
      </c>
      <c r="BL95" s="57">
        <v>2160</v>
      </c>
      <c r="BM95" s="51"/>
      <c r="BN95" s="57">
        <v>2210.4</v>
      </c>
      <c r="BO95" s="57">
        <v>2210.4</v>
      </c>
      <c r="BP95" s="51"/>
      <c r="BQ95" s="57"/>
      <c r="BR95" s="57"/>
    </row>
    <row r="96" spans="1:70" ht="15" customHeight="1" x14ac:dyDescent="0.25">
      <c r="A96" s="14" t="s">
        <v>127</v>
      </c>
      <c r="B96" s="7">
        <f t="shared" ref="B96:B104" si="112">SUM(E96+N96+Z96+BA96)</f>
        <v>0</v>
      </c>
      <c r="C96" s="7">
        <f t="shared" si="109"/>
        <v>9088.7999999999993</v>
      </c>
      <c r="D96" s="7">
        <f t="shared" si="110"/>
        <v>9088.7999999999993</v>
      </c>
      <c r="E96" s="48"/>
      <c r="F96" s="48"/>
      <c r="G96" s="48"/>
      <c r="H96" s="6"/>
      <c r="I96" s="20"/>
      <c r="J96" s="20"/>
      <c r="K96" s="6"/>
      <c r="L96" s="6"/>
      <c r="M96" s="6"/>
      <c r="N96" s="7"/>
      <c r="O96" s="7"/>
      <c r="P96" s="7"/>
      <c r="Q96" s="7"/>
      <c r="R96" s="7"/>
      <c r="S96" s="7"/>
      <c r="T96" s="6"/>
      <c r="U96" s="6"/>
      <c r="V96" s="6"/>
      <c r="W96" s="6"/>
      <c r="X96" s="6"/>
      <c r="Y96" s="6"/>
      <c r="Z96" s="7"/>
      <c r="AA96" s="7"/>
      <c r="AB96" s="7"/>
      <c r="AC96" s="6"/>
      <c r="AD96" s="6"/>
      <c r="AE96" s="6"/>
      <c r="AF96" s="7"/>
      <c r="AG96" s="7"/>
      <c r="AH96" s="7"/>
      <c r="AI96" s="52"/>
      <c r="AJ96" s="52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>
        <f t="shared" si="111"/>
        <v>0</v>
      </c>
      <c r="BB96" s="52">
        <f t="shared" ref="BB96:BB104" si="113">BK96+BH96+BE96+BN96</f>
        <v>9088.7999999999993</v>
      </c>
      <c r="BC96" s="57">
        <f t="shared" ref="BC96:BC104" si="114">BL96+BI96+BF96+BO96</f>
        <v>9088.7999999999993</v>
      </c>
      <c r="BD96" s="57"/>
      <c r="BE96" s="57"/>
      <c r="BF96" s="57"/>
      <c r="BG96" s="51"/>
      <c r="BH96" s="56"/>
      <c r="BI96" s="56"/>
      <c r="BJ96" s="51"/>
      <c r="BK96" s="57">
        <v>2280</v>
      </c>
      <c r="BL96" s="57">
        <v>2280</v>
      </c>
      <c r="BM96" s="51"/>
      <c r="BN96" s="57">
        <v>6808.8</v>
      </c>
      <c r="BO96" s="57">
        <v>6808.8</v>
      </c>
      <c r="BP96" s="51"/>
      <c r="BQ96" s="57"/>
      <c r="BR96" s="57"/>
    </row>
    <row r="97" spans="1:70" ht="15" customHeight="1" x14ac:dyDescent="0.25">
      <c r="A97" s="14" t="s">
        <v>128</v>
      </c>
      <c r="B97" s="7">
        <f t="shared" si="112"/>
        <v>0</v>
      </c>
      <c r="C97" s="7">
        <f t="shared" si="109"/>
        <v>5845.9</v>
      </c>
      <c r="D97" s="7">
        <f t="shared" si="110"/>
        <v>5845.9</v>
      </c>
      <c r="E97" s="48"/>
      <c r="F97" s="48"/>
      <c r="G97" s="48"/>
      <c r="H97" s="6"/>
      <c r="I97" s="20"/>
      <c r="J97" s="20"/>
      <c r="K97" s="6"/>
      <c r="L97" s="6"/>
      <c r="M97" s="6"/>
      <c r="N97" s="7"/>
      <c r="O97" s="7"/>
      <c r="P97" s="7"/>
      <c r="Q97" s="7"/>
      <c r="R97" s="7"/>
      <c r="S97" s="7"/>
      <c r="T97" s="6"/>
      <c r="U97" s="6"/>
      <c r="V97" s="6"/>
      <c r="W97" s="6"/>
      <c r="X97" s="6"/>
      <c r="Y97" s="6"/>
      <c r="Z97" s="7"/>
      <c r="AA97" s="7"/>
      <c r="AB97" s="7"/>
      <c r="AC97" s="6"/>
      <c r="AD97" s="6"/>
      <c r="AE97" s="6"/>
      <c r="AF97" s="7"/>
      <c r="AG97" s="7"/>
      <c r="AH97" s="7"/>
      <c r="AI97" s="52"/>
      <c r="AJ97" s="52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>
        <f t="shared" si="111"/>
        <v>0</v>
      </c>
      <c r="BB97" s="52">
        <f t="shared" si="113"/>
        <v>5845.9</v>
      </c>
      <c r="BC97" s="57">
        <f t="shared" si="114"/>
        <v>5845.9</v>
      </c>
      <c r="BD97" s="57"/>
      <c r="BE97" s="57"/>
      <c r="BF97" s="57"/>
      <c r="BG97" s="51"/>
      <c r="BH97" s="56"/>
      <c r="BI97" s="56"/>
      <c r="BJ97" s="51"/>
      <c r="BK97" s="57">
        <v>2160</v>
      </c>
      <c r="BL97" s="57">
        <v>2160</v>
      </c>
      <c r="BM97" s="51"/>
      <c r="BN97" s="57">
        <v>3685.9</v>
      </c>
      <c r="BO97" s="57">
        <v>3685.9</v>
      </c>
      <c r="BP97" s="51"/>
      <c r="BQ97" s="57"/>
      <c r="BR97" s="57"/>
    </row>
    <row r="98" spans="1:70" ht="15" customHeight="1" x14ac:dyDescent="0.25">
      <c r="A98" s="14" t="s">
        <v>129</v>
      </c>
      <c r="B98" s="7">
        <f t="shared" si="112"/>
        <v>0</v>
      </c>
      <c r="C98" s="7">
        <f t="shared" si="109"/>
        <v>5031.8</v>
      </c>
      <c r="D98" s="7">
        <f t="shared" si="110"/>
        <v>5031.8</v>
      </c>
      <c r="E98" s="48"/>
      <c r="F98" s="48"/>
      <c r="G98" s="48"/>
      <c r="H98" s="6"/>
      <c r="I98" s="20"/>
      <c r="J98" s="20"/>
      <c r="K98" s="6"/>
      <c r="L98" s="6"/>
      <c r="M98" s="6"/>
      <c r="N98" s="7"/>
      <c r="O98" s="7"/>
      <c r="P98" s="7"/>
      <c r="Q98" s="7"/>
      <c r="R98" s="7"/>
      <c r="S98" s="7"/>
      <c r="T98" s="6"/>
      <c r="U98" s="6"/>
      <c r="V98" s="6"/>
      <c r="W98" s="6"/>
      <c r="X98" s="6"/>
      <c r="Y98" s="6"/>
      <c r="Z98" s="7"/>
      <c r="AA98" s="7"/>
      <c r="AB98" s="7"/>
      <c r="AC98" s="6"/>
      <c r="AD98" s="6"/>
      <c r="AE98" s="6"/>
      <c r="AF98" s="7"/>
      <c r="AG98" s="7"/>
      <c r="AH98" s="7"/>
      <c r="AI98" s="52"/>
      <c r="AJ98" s="52"/>
      <c r="AK98" s="57"/>
      <c r="AL98" s="57"/>
      <c r="AM98" s="57"/>
      <c r="AN98" s="57"/>
      <c r="AO98" s="57"/>
      <c r="AP98" s="52"/>
      <c r="AQ98" s="52"/>
      <c r="AR98" s="52"/>
      <c r="AS98" s="57"/>
      <c r="AT98" s="57"/>
      <c r="AU98" s="57"/>
      <c r="AV98" s="57"/>
      <c r="AW98" s="57"/>
      <c r="AX98" s="57"/>
      <c r="AY98" s="57"/>
      <c r="AZ98" s="57"/>
      <c r="BA98" s="57">
        <f t="shared" si="111"/>
        <v>0</v>
      </c>
      <c r="BB98" s="52">
        <f t="shared" si="113"/>
        <v>5031.8</v>
      </c>
      <c r="BC98" s="57">
        <f t="shared" si="114"/>
        <v>5031.8</v>
      </c>
      <c r="BD98" s="57"/>
      <c r="BE98" s="57"/>
      <c r="BF98" s="57"/>
      <c r="BG98" s="51"/>
      <c r="BH98" s="56"/>
      <c r="BI98" s="56"/>
      <c r="BJ98" s="51"/>
      <c r="BK98" s="57">
        <v>1980</v>
      </c>
      <c r="BL98" s="57">
        <v>1980</v>
      </c>
      <c r="BM98" s="51"/>
      <c r="BN98" s="57">
        <v>3051.8</v>
      </c>
      <c r="BO98" s="57">
        <v>3051.8</v>
      </c>
      <c r="BP98" s="51"/>
      <c r="BQ98" s="57"/>
      <c r="BR98" s="57"/>
    </row>
    <row r="99" spans="1:70" ht="15" customHeight="1" x14ac:dyDescent="0.25">
      <c r="A99" s="14" t="s">
        <v>130</v>
      </c>
      <c r="B99" s="7">
        <f t="shared" si="112"/>
        <v>0</v>
      </c>
      <c r="C99" s="6">
        <f t="shared" si="109"/>
        <v>6534.4</v>
      </c>
      <c r="D99" s="7">
        <f t="shared" si="110"/>
        <v>6534.4</v>
      </c>
      <c r="E99" s="48"/>
      <c r="F99" s="48"/>
      <c r="G99" s="48"/>
      <c r="H99" s="6"/>
      <c r="I99" s="20"/>
      <c r="J99" s="20"/>
      <c r="K99" s="6"/>
      <c r="L99" s="6"/>
      <c r="M99" s="6"/>
      <c r="N99" s="7"/>
      <c r="O99" s="7"/>
      <c r="P99" s="7"/>
      <c r="Q99" s="7"/>
      <c r="R99" s="7"/>
      <c r="S99" s="7"/>
      <c r="T99" s="6"/>
      <c r="U99" s="6"/>
      <c r="V99" s="6"/>
      <c r="W99" s="6"/>
      <c r="X99" s="6"/>
      <c r="Y99" s="6"/>
      <c r="Z99" s="7"/>
      <c r="AA99" s="7"/>
      <c r="AB99" s="7"/>
      <c r="AC99" s="6"/>
      <c r="AD99" s="6"/>
      <c r="AE99" s="6"/>
      <c r="AF99" s="7"/>
      <c r="AG99" s="7"/>
      <c r="AH99" s="7"/>
      <c r="AI99" s="52"/>
      <c r="AJ99" s="52"/>
      <c r="AK99" s="57"/>
      <c r="AL99" s="57"/>
      <c r="AM99" s="57"/>
      <c r="AN99" s="57"/>
      <c r="AO99" s="57"/>
      <c r="AP99" s="52"/>
      <c r="AQ99" s="52"/>
      <c r="AR99" s="52"/>
      <c r="AS99" s="57"/>
      <c r="AT99" s="57"/>
      <c r="AU99" s="57"/>
      <c r="AV99" s="57"/>
      <c r="AW99" s="57"/>
      <c r="AX99" s="57"/>
      <c r="AY99" s="57"/>
      <c r="AZ99" s="57"/>
      <c r="BA99" s="57">
        <f t="shared" si="111"/>
        <v>0</v>
      </c>
      <c r="BB99" s="52">
        <f t="shared" si="113"/>
        <v>6534.4</v>
      </c>
      <c r="BC99" s="57">
        <f t="shared" si="114"/>
        <v>6534.4</v>
      </c>
      <c r="BD99" s="55"/>
      <c r="BE99" s="55"/>
      <c r="BF99" s="55"/>
      <c r="BG99" s="51"/>
      <c r="BH99" s="56"/>
      <c r="BI99" s="56"/>
      <c r="BJ99" s="51"/>
      <c r="BK99" s="55">
        <v>2400</v>
      </c>
      <c r="BL99" s="55">
        <v>2400</v>
      </c>
      <c r="BM99" s="51"/>
      <c r="BN99" s="55">
        <v>4134.3999999999996</v>
      </c>
      <c r="BO99" s="55">
        <v>4134.3999999999996</v>
      </c>
      <c r="BP99" s="51"/>
      <c r="BQ99" s="55"/>
      <c r="BR99" s="55"/>
    </row>
    <row r="100" spans="1:70" ht="15" customHeight="1" x14ac:dyDescent="0.25">
      <c r="A100" s="14" t="s">
        <v>163</v>
      </c>
      <c r="B100" s="7">
        <f t="shared" si="112"/>
        <v>0</v>
      </c>
      <c r="C100" s="7">
        <f t="shared" si="109"/>
        <v>9841.1</v>
      </c>
      <c r="D100" s="7">
        <f t="shared" si="110"/>
        <v>9841.1</v>
      </c>
      <c r="E100" s="48"/>
      <c r="F100" s="48"/>
      <c r="G100" s="48"/>
      <c r="H100" s="6"/>
      <c r="I100" s="20"/>
      <c r="J100" s="20"/>
      <c r="K100" s="6"/>
      <c r="L100" s="6"/>
      <c r="M100" s="6"/>
      <c r="N100" s="7"/>
      <c r="O100" s="7"/>
      <c r="P100" s="7"/>
      <c r="Q100" s="7"/>
      <c r="R100" s="7"/>
      <c r="S100" s="7"/>
      <c r="T100" s="6"/>
      <c r="U100" s="6"/>
      <c r="V100" s="6"/>
      <c r="W100" s="6"/>
      <c r="X100" s="6"/>
      <c r="Y100" s="6"/>
      <c r="Z100" s="7"/>
      <c r="AA100" s="7"/>
      <c r="AB100" s="7"/>
      <c r="AC100" s="6"/>
      <c r="AD100" s="6"/>
      <c r="AE100" s="6"/>
      <c r="AF100" s="7"/>
      <c r="AG100" s="7"/>
      <c r="AH100" s="7"/>
      <c r="AI100" s="52"/>
      <c r="AJ100" s="52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>
        <f t="shared" si="111"/>
        <v>0</v>
      </c>
      <c r="BB100" s="52">
        <f t="shared" si="113"/>
        <v>9841.1</v>
      </c>
      <c r="BC100" s="57">
        <f t="shared" si="114"/>
        <v>9841.1</v>
      </c>
      <c r="BD100" s="55"/>
      <c r="BE100" s="55"/>
      <c r="BF100" s="55"/>
      <c r="BG100" s="51"/>
      <c r="BH100" s="56"/>
      <c r="BI100" s="56"/>
      <c r="BJ100" s="51"/>
      <c r="BK100" s="55">
        <v>2640</v>
      </c>
      <c r="BL100" s="55">
        <v>2640</v>
      </c>
      <c r="BM100" s="51"/>
      <c r="BN100" s="55">
        <v>7201.1</v>
      </c>
      <c r="BO100" s="55">
        <v>7201.1</v>
      </c>
      <c r="BP100" s="51"/>
      <c r="BQ100" s="55"/>
      <c r="BR100" s="55"/>
    </row>
    <row r="101" spans="1:70" ht="15" customHeight="1" x14ac:dyDescent="0.25">
      <c r="A101" s="14" t="s">
        <v>131</v>
      </c>
      <c r="B101" s="7">
        <f t="shared" si="112"/>
        <v>0</v>
      </c>
      <c r="C101" s="7">
        <f t="shared" si="109"/>
        <v>10924.6</v>
      </c>
      <c r="D101" s="7">
        <f t="shared" si="110"/>
        <v>10924.6</v>
      </c>
      <c r="E101" s="48"/>
      <c r="F101" s="48"/>
      <c r="G101" s="48"/>
      <c r="H101" s="6"/>
      <c r="I101" s="20"/>
      <c r="J101" s="20"/>
      <c r="K101" s="6"/>
      <c r="L101" s="6"/>
      <c r="M101" s="6"/>
      <c r="N101" s="7"/>
      <c r="O101" s="7"/>
      <c r="P101" s="7"/>
      <c r="Q101" s="7"/>
      <c r="R101" s="7"/>
      <c r="S101" s="7"/>
      <c r="T101" s="6"/>
      <c r="U101" s="6"/>
      <c r="V101" s="6"/>
      <c r="W101" s="6"/>
      <c r="X101" s="6"/>
      <c r="Y101" s="6"/>
      <c r="Z101" s="7"/>
      <c r="AA101" s="7"/>
      <c r="AB101" s="7"/>
      <c r="AC101" s="6"/>
      <c r="AD101" s="6"/>
      <c r="AE101" s="6"/>
      <c r="AF101" s="7"/>
      <c r="AG101" s="7"/>
      <c r="AH101" s="7"/>
      <c r="AI101" s="52"/>
      <c r="AJ101" s="52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>
        <f t="shared" si="111"/>
        <v>0</v>
      </c>
      <c r="BB101" s="52">
        <f t="shared" si="113"/>
        <v>10924.6</v>
      </c>
      <c r="BC101" s="57">
        <f t="shared" si="114"/>
        <v>10924.6</v>
      </c>
      <c r="BD101" s="55"/>
      <c r="BE101" s="55"/>
      <c r="BF101" s="55"/>
      <c r="BG101" s="51"/>
      <c r="BH101" s="56"/>
      <c r="BI101" s="56"/>
      <c r="BJ101" s="51"/>
      <c r="BK101" s="55">
        <v>3060</v>
      </c>
      <c r="BL101" s="55">
        <v>3060</v>
      </c>
      <c r="BM101" s="51"/>
      <c r="BN101" s="55">
        <v>7864.6</v>
      </c>
      <c r="BO101" s="55">
        <v>7864.6</v>
      </c>
      <c r="BP101" s="51"/>
      <c r="BQ101" s="55"/>
      <c r="BR101" s="55"/>
    </row>
    <row r="102" spans="1:70" ht="15" customHeight="1" x14ac:dyDescent="0.25">
      <c r="A102" s="14" t="s">
        <v>132</v>
      </c>
      <c r="B102" s="7">
        <f t="shared" si="112"/>
        <v>0</v>
      </c>
      <c r="C102" s="7">
        <f t="shared" si="109"/>
        <v>7472.8</v>
      </c>
      <c r="D102" s="7">
        <f t="shared" si="110"/>
        <v>7472.8</v>
      </c>
      <c r="E102" s="48"/>
      <c r="F102" s="48"/>
      <c r="G102" s="48"/>
      <c r="H102" s="6"/>
      <c r="I102" s="20"/>
      <c r="J102" s="20"/>
      <c r="K102" s="6"/>
      <c r="L102" s="6"/>
      <c r="M102" s="6"/>
      <c r="N102" s="7"/>
      <c r="O102" s="7"/>
      <c r="P102" s="7"/>
      <c r="Q102" s="7"/>
      <c r="R102" s="7"/>
      <c r="S102" s="7"/>
      <c r="T102" s="6"/>
      <c r="U102" s="6"/>
      <c r="V102" s="6"/>
      <c r="W102" s="6"/>
      <c r="X102" s="6"/>
      <c r="Y102" s="6"/>
      <c r="Z102" s="7"/>
      <c r="AA102" s="7"/>
      <c r="AB102" s="7"/>
      <c r="AC102" s="6"/>
      <c r="AD102" s="6"/>
      <c r="AE102" s="6"/>
      <c r="AF102" s="7"/>
      <c r="AG102" s="7"/>
      <c r="AH102" s="7"/>
      <c r="AI102" s="52"/>
      <c r="AJ102" s="52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7"/>
      <c r="AV102" s="57"/>
      <c r="AW102" s="57"/>
      <c r="AX102" s="57"/>
      <c r="AY102" s="57"/>
      <c r="AZ102" s="57"/>
      <c r="BA102" s="57">
        <f t="shared" si="111"/>
        <v>0</v>
      </c>
      <c r="BB102" s="52">
        <f t="shared" si="113"/>
        <v>7472.8</v>
      </c>
      <c r="BC102" s="57">
        <f t="shared" si="114"/>
        <v>7472.8</v>
      </c>
      <c r="BD102" s="55"/>
      <c r="BE102" s="55"/>
      <c r="BF102" s="55"/>
      <c r="BG102" s="51"/>
      <c r="BH102" s="56"/>
      <c r="BI102" s="56"/>
      <c r="BJ102" s="51"/>
      <c r="BK102" s="55">
        <v>2460</v>
      </c>
      <c r="BL102" s="55">
        <v>2460</v>
      </c>
      <c r="BM102" s="51"/>
      <c r="BN102" s="55">
        <v>5012.8</v>
      </c>
      <c r="BO102" s="55">
        <v>5012.8</v>
      </c>
      <c r="BP102" s="51"/>
      <c r="BQ102" s="55"/>
      <c r="BR102" s="55"/>
    </row>
    <row r="103" spans="1:70" ht="15" customHeight="1" x14ac:dyDescent="0.25">
      <c r="A103" s="14" t="s">
        <v>133</v>
      </c>
      <c r="B103" s="7">
        <f t="shared" si="112"/>
        <v>0</v>
      </c>
      <c r="C103" s="7">
        <f t="shared" si="109"/>
        <v>8974.7999999999993</v>
      </c>
      <c r="D103" s="7">
        <f t="shared" si="110"/>
        <v>8974.7999999999993</v>
      </c>
      <c r="E103" s="48"/>
      <c r="F103" s="48"/>
      <c r="G103" s="48"/>
      <c r="H103" s="6"/>
      <c r="I103" s="20"/>
      <c r="J103" s="20"/>
      <c r="K103" s="6"/>
      <c r="L103" s="6"/>
      <c r="M103" s="6"/>
      <c r="N103" s="7"/>
      <c r="O103" s="7"/>
      <c r="P103" s="7"/>
      <c r="Q103" s="7"/>
      <c r="R103" s="7"/>
      <c r="S103" s="7"/>
      <c r="T103" s="6"/>
      <c r="U103" s="6"/>
      <c r="V103" s="6"/>
      <c r="W103" s="6"/>
      <c r="X103" s="6"/>
      <c r="Y103" s="6"/>
      <c r="Z103" s="7"/>
      <c r="AA103" s="7"/>
      <c r="AB103" s="7"/>
      <c r="AC103" s="6"/>
      <c r="AD103" s="6"/>
      <c r="AE103" s="6"/>
      <c r="AF103" s="7"/>
      <c r="AG103" s="7"/>
      <c r="AH103" s="7"/>
      <c r="AI103" s="52"/>
      <c r="AJ103" s="52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  <c r="AV103" s="57"/>
      <c r="AW103" s="57"/>
      <c r="AX103" s="57"/>
      <c r="AY103" s="57"/>
      <c r="AZ103" s="57"/>
      <c r="BA103" s="57">
        <f t="shared" si="111"/>
        <v>0</v>
      </c>
      <c r="BB103" s="52">
        <f t="shared" si="113"/>
        <v>8974.7999999999993</v>
      </c>
      <c r="BC103" s="57">
        <f t="shared" si="114"/>
        <v>8974.7999999999993</v>
      </c>
      <c r="BD103" s="55"/>
      <c r="BE103" s="55"/>
      <c r="BF103" s="55"/>
      <c r="BG103" s="51"/>
      <c r="BH103" s="56"/>
      <c r="BI103" s="56"/>
      <c r="BJ103" s="51"/>
      <c r="BK103" s="55">
        <v>3180</v>
      </c>
      <c r="BL103" s="55">
        <v>3180</v>
      </c>
      <c r="BM103" s="51"/>
      <c r="BN103" s="55">
        <v>5794.8</v>
      </c>
      <c r="BO103" s="55">
        <v>5794.8</v>
      </c>
      <c r="BP103" s="51"/>
      <c r="BQ103" s="55"/>
      <c r="BR103" s="55"/>
    </row>
    <row r="104" spans="1:70" ht="15" customHeight="1" x14ac:dyDescent="0.25">
      <c r="A104" s="14" t="s">
        <v>134</v>
      </c>
      <c r="B104" s="7">
        <f t="shared" si="112"/>
        <v>0</v>
      </c>
      <c r="C104" s="7">
        <f t="shared" si="109"/>
        <v>4276.8</v>
      </c>
      <c r="D104" s="7">
        <f t="shared" si="110"/>
        <v>4276.8</v>
      </c>
      <c r="E104" s="48"/>
      <c r="F104" s="48"/>
      <c r="G104" s="48"/>
      <c r="H104" s="6"/>
      <c r="I104" s="42"/>
      <c r="J104" s="42"/>
      <c r="K104" s="6"/>
      <c r="L104" s="6"/>
      <c r="M104" s="6"/>
      <c r="N104" s="7"/>
      <c r="O104" s="7"/>
      <c r="P104" s="7"/>
      <c r="Q104" s="7"/>
      <c r="R104" s="7"/>
      <c r="S104" s="7"/>
      <c r="T104" s="6"/>
      <c r="U104" s="6"/>
      <c r="V104" s="6"/>
      <c r="W104" s="6"/>
      <c r="X104" s="6"/>
      <c r="Y104" s="6"/>
      <c r="Z104" s="7"/>
      <c r="AA104" s="7"/>
      <c r="AB104" s="7"/>
      <c r="AC104" s="6"/>
      <c r="AD104" s="6"/>
      <c r="AE104" s="6"/>
      <c r="AF104" s="7"/>
      <c r="AG104" s="7"/>
      <c r="AH104" s="7"/>
      <c r="AI104" s="52"/>
      <c r="AJ104" s="52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  <c r="AV104" s="57"/>
      <c r="AW104" s="57"/>
      <c r="AX104" s="57"/>
      <c r="AY104" s="57"/>
      <c r="AZ104" s="57"/>
      <c r="BA104" s="57">
        <f t="shared" si="111"/>
        <v>0</v>
      </c>
      <c r="BB104" s="52">
        <f t="shared" si="113"/>
        <v>4276.8</v>
      </c>
      <c r="BC104" s="57">
        <f t="shared" si="114"/>
        <v>4276.8</v>
      </c>
      <c r="BD104" s="55"/>
      <c r="BE104" s="55"/>
      <c r="BF104" s="55"/>
      <c r="BG104" s="51"/>
      <c r="BH104" s="56"/>
      <c r="BI104" s="56"/>
      <c r="BJ104" s="51"/>
      <c r="BK104" s="55">
        <v>1920</v>
      </c>
      <c r="BL104" s="55">
        <v>1920</v>
      </c>
      <c r="BM104" s="51"/>
      <c r="BN104" s="55">
        <v>2356.8000000000002</v>
      </c>
      <c r="BO104" s="55">
        <v>2356.8000000000002</v>
      </c>
      <c r="BP104" s="51"/>
      <c r="BQ104" s="55"/>
      <c r="BR104" s="55"/>
    </row>
    <row r="105" spans="1:70" ht="47.25" x14ac:dyDescent="0.25">
      <c r="A105" s="37" t="s">
        <v>82</v>
      </c>
      <c r="B105" s="9">
        <f>SUM(B106:B117)</f>
        <v>0</v>
      </c>
      <c r="C105" s="9">
        <f>SUM(C106:C117)</f>
        <v>116769.29999999999</v>
      </c>
      <c r="D105" s="9">
        <f>SUM(D106:D117)</f>
        <v>116769.29999999999</v>
      </c>
      <c r="E105" s="33">
        <f t="shared" si="82"/>
        <v>0</v>
      </c>
      <c r="F105" s="33">
        <f t="shared" si="83"/>
        <v>0</v>
      </c>
      <c r="G105" s="33">
        <f t="shared" si="84"/>
        <v>0</v>
      </c>
      <c r="H105" s="9">
        <f t="shared" ref="H105:M105" si="115">SUM(H106:H117)</f>
        <v>0</v>
      </c>
      <c r="I105" s="9">
        <f t="shared" si="115"/>
        <v>0</v>
      </c>
      <c r="J105" s="9">
        <f t="shared" si="115"/>
        <v>0</v>
      </c>
      <c r="K105" s="9">
        <f t="shared" si="115"/>
        <v>0</v>
      </c>
      <c r="L105" s="9">
        <f t="shared" si="115"/>
        <v>0</v>
      </c>
      <c r="M105" s="9">
        <f t="shared" si="115"/>
        <v>0</v>
      </c>
      <c r="N105" s="9">
        <f t="shared" ref="N105:BJ105" si="116">SUM(N106:N117)</f>
        <v>0</v>
      </c>
      <c r="O105" s="9">
        <f>SUM(O106:O117)</f>
        <v>0</v>
      </c>
      <c r="P105" s="9">
        <f t="shared" si="116"/>
        <v>0</v>
      </c>
      <c r="Q105" s="9">
        <f t="shared" si="116"/>
        <v>0</v>
      </c>
      <c r="R105" s="9">
        <f t="shared" si="116"/>
        <v>0</v>
      </c>
      <c r="S105" s="9">
        <f t="shared" si="116"/>
        <v>0</v>
      </c>
      <c r="T105" s="16">
        <f t="shared" si="116"/>
        <v>0</v>
      </c>
      <c r="U105" s="16">
        <f t="shared" si="116"/>
        <v>0</v>
      </c>
      <c r="V105" s="16">
        <f t="shared" si="116"/>
        <v>0</v>
      </c>
      <c r="W105" s="16">
        <f t="shared" ref="W105:Y105" si="117">SUM(W106:W117)</f>
        <v>0</v>
      </c>
      <c r="X105" s="16">
        <f t="shared" si="117"/>
        <v>0</v>
      </c>
      <c r="Y105" s="16">
        <f t="shared" si="117"/>
        <v>0</v>
      </c>
      <c r="Z105" s="9">
        <f t="shared" ref="Z105:AH105" si="118">SUM(Z106:Z117)</f>
        <v>0</v>
      </c>
      <c r="AA105" s="9">
        <f t="shared" si="118"/>
        <v>0</v>
      </c>
      <c r="AB105" s="9">
        <f t="shared" si="118"/>
        <v>0</v>
      </c>
      <c r="AC105" s="9">
        <f t="shared" si="118"/>
        <v>0</v>
      </c>
      <c r="AD105" s="9">
        <f t="shared" si="118"/>
        <v>0</v>
      </c>
      <c r="AE105" s="9">
        <f t="shared" si="118"/>
        <v>0</v>
      </c>
      <c r="AF105" s="9">
        <f t="shared" si="118"/>
        <v>0</v>
      </c>
      <c r="AG105" s="9">
        <f t="shared" si="118"/>
        <v>0</v>
      </c>
      <c r="AH105" s="9">
        <f t="shared" si="118"/>
        <v>0</v>
      </c>
      <c r="AI105" s="19">
        <f t="shared" si="116"/>
        <v>0</v>
      </c>
      <c r="AJ105" s="19">
        <f t="shared" si="116"/>
        <v>0</v>
      </c>
      <c r="AK105" s="40">
        <f t="shared" si="116"/>
        <v>0</v>
      </c>
      <c r="AL105" s="40">
        <f t="shared" si="116"/>
        <v>0</v>
      </c>
      <c r="AM105" s="40">
        <f t="shared" si="116"/>
        <v>0</v>
      </c>
      <c r="AN105" s="40">
        <f t="shared" si="116"/>
        <v>0</v>
      </c>
      <c r="AO105" s="40">
        <f t="shared" si="116"/>
        <v>0</v>
      </c>
      <c r="AP105" s="19">
        <f t="shared" si="116"/>
        <v>0</v>
      </c>
      <c r="AQ105" s="19">
        <f t="shared" si="116"/>
        <v>0</v>
      </c>
      <c r="AR105" s="19">
        <f t="shared" si="116"/>
        <v>0</v>
      </c>
      <c r="AS105" s="19">
        <f t="shared" si="116"/>
        <v>0</v>
      </c>
      <c r="AT105" s="19">
        <f t="shared" si="116"/>
        <v>0</v>
      </c>
      <c r="AU105" s="19">
        <f t="shared" si="116"/>
        <v>0</v>
      </c>
      <c r="AV105" s="19">
        <f t="shared" si="116"/>
        <v>0</v>
      </c>
      <c r="AW105" s="19">
        <f t="shared" si="116"/>
        <v>0</v>
      </c>
      <c r="AX105" s="40">
        <f t="shared" si="116"/>
        <v>0</v>
      </c>
      <c r="AY105" s="40">
        <f t="shared" si="116"/>
        <v>0</v>
      </c>
      <c r="AZ105" s="40">
        <f t="shared" si="116"/>
        <v>0</v>
      </c>
      <c r="BA105" s="19">
        <f t="shared" si="116"/>
        <v>0</v>
      </c>
      <c r="BB105" s="19">
        <f t="shared" si="116"/>
        <v>116769.29999999999</v>
      </c>
      <c r="BC105" s="19">
        <f t="shared" si="116"/>
        <v>116769.29999999999</v>
      </c>
      <c r="BD105" s="40">
        <f t="shared" ref="BD105:BF105" si="119">SUM(BD106:BD117)</f>
        <v>0</v>
      </c>
      <c r="BE105" s="40">
        <f t="shared" si="119"/>
        <v>0</v>
      </c>
      <c r="BF105" s="40">
        <f t="shared" si="119"/>
        <v>0</v>
      </c>
      <c r="BG105" s="19">
        <f>SUM(BG106:BG117)</f>
        <v>0</v>
      </c>
      <c r="BH105" s="19">
        <f>SUM(BH106:BH117)</f>
        <v>0</v>
      </c>
      <c r="BI105" s="19">
        <f>SUM(BI106:BI117)</f>
        <v>0</v>
      </c>
      <c r="BJ105" s="40">
        <f t="shared" si="116"/>
        <v>0</v>
      </c>
      <c r="BK105" s="40">
        <f>SUM(BK106:BK117)</f>
        <v>35820</v>
      </c>
      <c r="BL105" s="40">
        <f>SUM(BL106:BL117)</f>
        <v>35820</v>
      </c>
      <c r="BM105" s="40">
        <f t="shared" ref="BM105" si="120">SUM(BM106:BM117)</f>
        <v>0</v>
      </c>
      <c r="BN105" s="40">
        <f>SUM(BN106:BN117)</f>
        <v>80949.3</v>
      </c>
      <c r="BO105" s="40">
        <f>SUM(BO106:BO117)</f>
        <v>80949.3</v>
      </c>
      <c r="BP105" s="40">
        <f t="shared" ref="BP105" si="121">SUM(BP106:BP117)</f>
        <v>0</v>
      </c>
      <c r="BQ105" s="40">
        <f>SUM(BQ106:BQ117)</f>
        <v>0</v>
      </c>
      <c r="BR105" s="40">
        <f>SUM(BR106:BR117)</f>
        <v>0</v>
      </c>
    </row>
    <row r="106" spans="1:70" ht="15" customHeight="1" x14ac:dyDescent="0.25">
      <c r="A106" s="14" t="s">
        <v>83</v>
      </c>
      <c r="B106" s="7">
        <f>SUM(E106+N106+Z106+BA106)</f>
        <v>0</v>
      </c>
      <c r="C106" s="7">
        <f t="shared" ref="C106:C117" si="122">O106+AA106+I106+L106+BB106</f>
        <v>15821</v>
      </c>
      <c r="D106" s="7">
        <f t="shared" ref="D106:D117" si="123">P106+AB106+J106+M106+BC106</f>
        <v>15821</v>
      </c>
      <c r="E106" s="48"/>
      <c r="F106" s="48"/>
      <c r="G106" s="48"/>
      <c r="H106" s="5"/>
      <c r="I106" s="5"/>
      <c r="J106" s="7"/>
      <c r="K106" s="7"/>
      <c r="L106" s="6"/>
      <c r="M106" s="6"/>
      <c r="N106" s="7"/>
      <c r="O106" s="7"/>
      <c r="P106" s="7"/>
      <c r="Q106" s="7"/>
      <c r="R106" s="7"/>
      <c r="S106" s="7"/>
      <c r="T106" s="6"/>
      <c r="U106" s="6"/>
      <c r="V106" s="6"/>
      <c r="W106" s="6"/>
      <c r="X106" s="6"/>
      <c r="Y106" s="6"/>
      <c r="Z106" s="7"/>
      <c r="AA106" s="7"/>
      <c r="AB106" s="7"/>
      <c r="AC106" s="5"/>
      <c r="AD106" s="5"/>
      <c r="AE106" s="5"/>
      <c r="AF106" s="7"/>
      <c r="AG106" s="7"/>
      <c r="AH106" s="7"/>
      <c r="AI106" s="52"/>
      <c r="AJ106" s="53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2">
        <f t="shared" ref="BA106:BA117" si="124">SUM(BD106+BG106+BJ106+BM106)</f>
        <v>0</v>
      </c>
      <c r="BB106" s="52">
        <f>BK106+BH106+BE106+BN106</f>
        <v>15821</v>
      </c>
      <c r="BC106" s="57">
        <f>BL106+BI106+BF106+BO106</f>
        <v>15821</v>
      </c>
      <c r="BD106" s="55"/>
      <c r="BE106" s="55"/>
      <c r="BF106" s="55"/>
      <c r="BG106" s="51"/>
      <c r="BH106" s="56"/>
      <c r="BI106" s="56"/>
      <c r="BJ106" s="51"/>
      <c r="BK106" s="55">
        <v>4200</v>
      </c>
      <c r="BL106" s="55">
        <v>4200</v>
      </c>
      <c r="BM106" s="51"/>
      <c r="BN106" s="55">
        <v>11621</v>
      </c>
      <c r="BO106" s="55">
        <v>11621</v>
      </c>
      <c r="BP106" s="51"/>
      <c r="BQ106" s="55"/>
      <c r="BR106" s="55"/>
    </row>
    <row r="107" spans="1:70" ht="15" customHeight="1" x14ac:dyDescent="0.25">
      <c r="A107" s="14" t="s">
        <v>84</v>
      </c>
      <c r="B107" s="7">
        <f t="shared" ref="B107:B117" si="125">SUM(E107+N107+Z107+BA107)</f>
        <v>0</v>
      </c>
      <c r="C107" s="7">
        <f t="shared" si="122"/>
        <v>4310.1000000000004</v>
      </c>
      <c r="D107" s="7">
        <f t="shared" si="123"/>
        <v>4310.1000000000004</v>
      </c>
      <c r="E107" s="48"/>
      <c r="F107" s="48"/>
      <c r="G107" s="48"/>
      <c r="H107" s="5"/>
      <c r="I107" s="5"/>
      <c r="J107" s="7"/>
      <c r="K107" s="7"/>
      <c r="L107" s="6"/>
      <c r="M107" s="6"/>
      <c r="N107" s="7"/>
      <c r="O107" s="7"/>
      <c r="P107" s="7"/>
      <c r="Q107" s="7"/>
      <c r="R107" s="7"/>
      <c r="S107" s="7"/>
      <c r="T107" s="6"/>
      <c r="U107" s="6"/>
      <c r="V107" s="6"/>
      <c r="W107" s="6"/>
      <c r="X107" s="6"/>
      <c r="Y107" s="6"/>
      <c r="Z107" s="7"/>
      <c r="AA107" s="7"/>
      <c r="AB107" s="7"/>
      <c r="AC107" s="5"/>
      <c r="AD107" s="5"/>
      <c r="AE107" s="5"/>
      <c r="AF107" s="7"/>
      <c r="AG107" s="7"/>
      <c r="AH107" s="7"/>
      <c r="AI107" s="52"/>
      <c r="AJ107" s="53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2">
        <f t="shared" si="124"/>
        <v>0</v>
      </c>
      <c r="BB107" s="52">
        <f t="shared" ref="BB107:BB117" si="126">BK107+BH107+BE107+BN107</f>
        <v>4310.1000000000004</v>
      </c>
      <c r="BC107" s="57">
        <f t="shared" ref="BC107:BC117" si="127">BL107+BI107+BF107+BO107</f>
        <v>4310.1000000000004</v>
      </c>
      <c r="BD107" s="55"/>
      <c r="BE107" s="55"/>
      <c r="BF107" s="55"/>
      <c r="BG107" s="51"/>
      <c r="BH107" s="56"/>
      <c r="BI107" s="56"/>
      <c r="BJ107" s="51"/>
      <c r="BK107" s="55">
        <v>1800</v>
      </c>
      <c r="BL107" s="55">
        <v>1800</v>
      </c>
      <c r="BM107" s="51"/>
      <c r="BN107" s="55">
        <v>2510.1</v>
      </c>
      <c r="BO107" s="55">
        <v>2510.1</v>
      </c>
      <c r="BP107" s="51"/>
      <c r="BQ107" s="55"/>
      <c r="BR107" s="55"/>
    </row>
    <row r="108" spans="1:70" ht="15" customHeight="1" x14ac:dyDescent="0.25">
      <c r="A108" s="14" t="s">
        <v>85</v>
      </c>
      <c r="B108" s="7">
        <f t="shared" si="125"/>
        <v>0</v>
      </c>
      <c r="C108" s="7">
        <f t="shared" si="122"/>
        <v>10948.5</v>
      </c>
      <c r="D108" s="7">
        <f t="shared" si="123"/>
        <v>10948.5</v>
      </c>
      <c r="E108" s="48"/>
      <c r="F108" s="48"/>
      <c r="G108" s="48"/>
      <c r="H108" s="5"/>
      <c r="I108" s="5"/>
      <c r="J108" s="7"/>
      <c r="K108" s="7"/>
      <c r="L108" s="6"/>
      <c r="M108" s="6"/>
      <c r="N108" s="7"/>
      <c r="O108" s="7"/>
      <c r="P108" s="7"/>
      <c r="Q108" s="7"/>
      <c r="R108" s="7"/>
      <c r="S108" s="7"/>
      <c r="T108" s="6"/>
      <c r="U108" s="6"/>
      <c r="V108" s="6"/>
      <c r="W108" s="6"/>
      <c r="X108" s="6"/>
      <c r="Y108" s="6"/>
      <c r="Z108" s="7"/>
      <c r="AA108" s="7"/>
      <c r="AB108" s="7"/>
      <c r="AC108" s="5"/>
      <c r="AD108" s="5"/>
      <c r="AE108" s="5"/>
      <c r="AF108" s="7"/>
      <c r="AG108" s="7"/>
      <c r="AH108" s="7"/>
      <c r="AI108" s="52"/>
      <c r="AJ108" s="53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2">
        <f t="shared" si="124"/>
        <v>0</v>
      </c>
      <c r="BB108" s="52">
        <f t="shared" si="126"/>
        <v>10948.5</v>
      </c>
      <c r="BC108" s="57">
        <f t="shared" si="127"/>
        <v>10948.5</v>
      </c>
      <c r="BD108" s="55"/>
      <c r="BE108" s="55"/>
      <c r="BF108" s="55"/>
      <c r="BG108" s="51"/>
      <c r="BH108" s="56"/>
      <c r="BI108" s="56"/>
      <c r="BJ108" s="51"/>
      <c r="BK108" s="55">
        <v>3360</v>
      </c>
      <c r="BL108" s="55">
        <v>3360</v>
      </c>
      <c r="BM108" s="51"/>
      <c r="BN108" s="55">
        <v>7588.5</v>
      </c>
      <c r="BO108" s="55">
        <v>7588.5</v>
      </c>
      <c r="BP108" s="51"/>
      <c r="BQ108" s="55"/>
      <c r="BR108" s="55"/>
    </row>
    <row r="109" spans="1:70" ht="15" customHeight="1" x14ac:dyDescent="0.25">
      <c r="A109" s="14" t="s">
        <v>86</v>
      </c>
      <c r="B109" s="7">
        <f t="shared" si="125"/>
        <v>0</v>
      </c>
      <c r="C109" s="7">
        <f t="shared" si="122"/>
        <v>8686.7999999999993</v>
      </c>
      <c r="D109" s="7">
        <f t="shared" si="123"/>
        <v>8686.7999999999993</v>
      </c>
      <c r="E109" s="48"/>
      <c r="F109" s="48"/>
      <c r="G109" s="48"/>
      <c r="H109" s="5"/>
      <c r="I109" s="5"/>
      <c r="J109" s="7"/>
      <c r="K109" s="7"/>
      <c r="L109" s="6"/>
      <c r="M109" s="6"/>
      <c r="N109" s="7"/>
      <c r="O109" s="7"/>
      <c r="P109" s="7"/>
      <c r="Q109" s="7"/>
      <c r="R109" s="7"/>
      <c r="S109" s="7"/>
      <c r="T109" s="6"/>
      <c r="U109" s="6"/>
      <c r="V109" s="6"/>
      <c r="W109" s="6"/>
      <c r="X109" s="6"/>
      <c r="Y109" s="6"/>
      <c r="Z109" s="7"/>
      <c r="AA109" s="7"/>
      <c r="AB109" s="7"/>
      <c r="AC109" s="5"/>
      <c r="AD109" s="5"/>
      <c r="AE109" s="5"/>
      <c r="AF109" s="7"/>
      <c r="AG109" s="7"/>
      <c r="AH109" s="7"/>
      <c r="AI109" s="52"/>
      <c r="AJ109" s="53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2">
        <f t="shared" si="124"/>
        <v>0</v>
      </c>
      <c r="BB109" s="52">
        <f t="shared" si="126"/>
        <v>8686.7999999999993</v>
      </c>
      <c r="BC109" s="57">
        <f t="shared" si="127"/>
        <v>8686.7999999999993</v>
      </c>
      <c r="BD109" s="55"/>
      <c r="BE109" s="55"/>
      <c r="BF109" s="55"/>
      <c r="BG109" s="51"/>
      <c r="BH109" s="56"/>
      <c r="BI109" s="56"/>
      <c r="BJ109" s="51"/>
      <c r="BK109" s="55">
        <v>3180</v>
      </c>
      <c r="BL109" s="55">
        <v>3180</v>
      </c>
      <c r="BM109" s="51"/>
      <c r="BN109" s="55">
        <v>5506.8</v>
      </c>
      <c r="BO109" s="55">
        <v>5506.8</v>
      </c>
      <c r="BP109" s="51"/>
      <c r="BQ109" s="55"/>
      <c r="BR109" s="55"/>
    </row>
    <row r="110" spans="1:70" ht="15" customHeight="1" x14ac:dyDescent="0.25">
      <c r="A110" s="14" t="s">
        <v>87</v>
      </c>
      <c r="B110" s="7">
        <f t="shared" si="125"/>
        <v>0</v>
      </c>
      <c r="C110" s="7">
        <f t="shared" si="122"/>
        <v>14802.2</v>
      </c>
      <c r="D110" s="7">
        <f t="shared" si="123"/>
        <v>14802.2</v>
      </c>
      <c r="E110" s="48"/>
      <c r="F110" s="48"/>
      <c r="G110" s="48"/>
      <c r="H110" s="5"/>
      <c r="I110" s="5"/>
      <c r="J110" s="7"/>
      <c r="K110" s="7"/>
      <c r="L110" s="6"/>
      <c r="M110" s="6"/>
      <c r="N110" s="7"/>
      <c r="O110" s="7"/>
      <c r="P110" s="7"/>
      <c r="Q110" s="7"/>
      <c r="R110" s="7"/>
      <c r="S110" s="7"/>
      <c r="T110" s="6"/>
      <c r="U110" s="6"/>
      <c r="V110" s="6"/>
      <c r="W110" s="6"/>
      <c r="X110" s="6"/>
      <c r="Y110" s="6"/>
      <c r="Z110" s="7"/>
      <c r="AA110" s="7"/>
      <c r="AB110" s="7"/>
      <c r="AC110" s="5"/>
      <c r="AD110" s="5"/>
      <c r="AE110" s="5"/>
      <c r="AF110" s="7"/>
      <c r="AG110" s="7"/>
      <c r="AH110" s="7"/>
      <c r="AI110" s="52"/>
      <c r="AJ110" s="53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2">
        <f t="shared" si="124"/>
        <v>0</v>
      </c>
      <c r="BB110" s="52">
        <f t="shared" si="126"/>
        <v>14802.2</v>
      </c>
      <c r="BC110" s="57">
        <f t="shared" si="127"/>
        <v>14802.2</v>
      </c>
      <c r="BD110" s="55"/>
      <c r="BE110" s="55"/>
      <c r="BF110" s="55"/>
      <c r="BG110" s="51"/>
      <c r="BH110" s="56"/>
      <c r="BI110" s="56"/>
      <c r="BJ110" s="51"/>
      <c r="BK110" s="55">
        <v>4380</v>
      </c>
      <c r="BL110" s="55">
        <v>4380</v>
      </c>
      <c r="BM110" s="51"/>
      <c r="BN110" s="55">
        <v>10422.200000000001</v>
      </c>
      <c r="BO110" s="55">
        <v>10422.200000000001</v>
      </c>
      <c r="BP110" s="51"/>
      <c r="BQ110" s="55"/>
      <c r="BR110" s="55"/>
    </row>
    <row r="111" spans="1:70" ht="15" customHeight="1" x14ac:dyDescent="0.25">
      <c r="A111" s="14" t="s">
        <v>88</v>
      </c>
      <c r="B111" s="7">
        <f t="shared" si="125"/>
        <v>0</v>
      </c>
      <c r="C111" s="7">
        <f t="shared" si="122"/>
        <v>17706.599999999999</v>
      </c>
      <c r="D111" s="7">
        <f t="shared" si="123"/>
        <v>17706.599999999999</v>
      </c>
      <c r="E111" s="48"/>
      <c r="F111" s="48"/>
      <c r="G111" s="48"/>
      <c r="H111" s="5"/>
      <c r="I111" s="5"/>
      <c r="J111" s="7"/>
      <c r="K111" s="7"/>
      <c r="L111" s="6"/>
      <c r="M111" s="6"/>
      <c r="N111" s="7"/>
      <c r="O111" s="7"/>
      <c r="P111" s="7"/>
      <c r="Q111" s="7"/>
      <c r="R111" s="7"/>
      <c r="S111" s="7"/>
      <c r="T111" s="6"/>
      <c r="U111" s="6"/>
      <c r="V111" s="6"/>
      <c r="W111" s="6"/>
      <c r="X111" s="6"/>
      <c r="Y111" s="6"/>
      <c r="Z111" s="7"/>
      <c r="AA111" s="7"/>
      <c r="AB111" s="7"/>
      <c r="AC111" s="5"/>
      <c r="AD111" s="5"/>
      <c r="AE111" s="5"/>
      <c r="AF111" s="7"/>
      <c r="AG111" s="7"/>
      <c r="AH111" s="7"/>
      <c r="AI111" s="52"/>
      <c r="AJ111" s="53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2">
        <f t="shared" si="124"/>
        <v>0</v>
      </c>
      <c r="BB111" s="52">
        <f t="shared" si="126"/>
        <v>17706.599999999999</v>
      </c>
      <c r="BC111" s="57">
        <f t="shared" si="127"/>
        <v>17706.599999999999</v>
      </c>
      <c r="BD111" s="55"/>
      <c r="BE111" s="55"/>
      <c r="BF111" s="55"/>
      <c r="BG111" s="51"/>
      <c r="BH111" s="56"/>
      <c r="BI111" s="56"/>
      <c r="BJ111" s="51"/>
      <c r="BK111" s="55">
        <v>4380</v>
      </c>
      <c r="BL111" s="55">
        <v>4380</v>
      </c>
      <c r="BM111" s="51"/>
      <c r="BN111" s="55">
        <v>13326.6</v>
      </c>
      <c r="BO111" s="55">
        <v>13326.6</v>
      </c>
      <c r="BP111" s="51"/>
      <c r="BQ111" s="55"/>
      <c r="BR111" s="55"/>
    </row>
    <row r="112" spans="1:70" ht="15" customHeight="1" x14ac:dyDescent="0.25">
      <c r="A112" s="14" t="s">
        <v>89</v>
      </c>
      <c r="B112" s="7">
        <f t="shared" si="125"/>
        <v>0</v>
      </c>
      <c r="C112" s="7">
        <f t="shared" si="122"/>
        <v>6719.7</v>
      </c>
      <c r="D112" s="7">
        <f t="shared" si="123"/>
        <v>6719.7</v>
      </c>
      <c r="E112" s="48"/>
      <c r="F112" s="48"/>
      <c r="G112" s="48"/>
      <c r="H112" s="5"/>
      <c r="I112" s="5"/>
      <c r="J112" s="7"/>
      <c r="K112" s="7"/>
      <c r="L112" s="6"/>
      <c r="M112" s="6"/>
      <c r="N112" s="7"/>
      <c r="O112" s="7"/>
      <c r="P112" s="7"/>
      <c r="Q112" s="7"/>
      <c r="R112" s="7"/>
      <c r="S112" s="7"/>
      <c r="T112" s="6"/>
      <c r="U112" s="6"/>
      <c r="V112" s="6"/>
      <c r="W112" s="6"/>
      <c r="X112" s="6"/>
      <c r="Y112" s="6"/>
      <c r="Z112" s="7"/>
      <c r="AA112" s="7"/>
      <c r="AB112" s="7"/>
      <c r="AC112" s="5"/>
      <c r="AD112" s="5"/>
      <c r="AE112" s="5"/>
      <c r="AF112" s="7"/>
      <c r="AG112" s="7"/>
      <c r="AH112" s="7"/>
      <c r="AI112" s="52"/>
      <c r="AJ112" s="53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2">
        <f t="shared" si="124"/>
        <v>0</v>
      </c>
      <c r="BB112" s="52">
        <f t="shared" si="126"/>
        <v>6719.7</v>
      </c>
      <c r="BC112" s="57">
        <f t="shared" si="127"/>
        <v>6719.7</v>
      </c>
      <c r="BD112" s="55"/>
      <c r="BE112" s="55"/>
      <c r="BF112" s="55"/>
      <c r="BG112" s="51"/>
      <c r="BH112" s="56"/>
      <c r="BI112" s="56"/>
      <c r="BJ112" s="51"/>
      <c r="BK112" s="55">
        <v>3000</v>
      </c>
      <c r="BL112" s="55">
        <v>3000</v>
      </c>
      <c r="BM112" s="51"/>
      <c r="BN112" s="55">
        <v>3719.7</v>
      </c>
      <c r="BO112" s="55">
        <v>3719.7</v>
      </c>
      <c r="BP112" s="51"/>
      <c r="BQ112" s="55"/>
      <c r="BR112" s="55"/>
    </row>
    <row r="113" spans="1:70" ht="15" customHeight="1" x14ac:dyDescent="0.25">
      <c r="A113" s="14" t="s">
        <v>90</v>
      </c>
      <c r="B113" s="7">
        <f t="shared" si="125"/>
        <v>0</v>
      </c>
      <c r="C113" s="7">
        <f t="shared" si="122"/>
        <v>5580.4</v>
      </c>
      <c r="D113" s="7">
        <f t="shared" si="123"/>
        <v>5580.4</v>
      </c>
      <c r="E113" s="48"/>
      <c r="F113" s="48"/>
      <c r="G113" s="48"/>
      <c r="H113" s="5"/>
      <c r="I113" s="5"/>
      <c r="J113" s="7"/>
      <c r="K113" s="7"/>
      <c r="L113" s="6"/>
      <c r="M113" s="6"/>
      <c r="N113" s="7"/>
      <c r="O113" s="7"/>
      <c r="P113" s="7"/>
      <c r="Q113" s="7"/>
      <c r="R113" s="7"/>
      <c r="S113" s="7"/>
      <c r="T113" s="6"/>
      <c r="U113" s="6"/>
      <c r="V113" s="6"/>
      <c r="W113" s="6"/>
      <c r="X113" s="6"/>
      <c r="Y113" s="6"/>
      <c r="Z113" s="7"/>
      <c r="AA113" s="7"/>
      <c r="AB113" s="7"/>
      <c r="AC113" s="5"/>
      <c r="AD113" s="5"/>
      <c r="AE113" s="5"/>
      <c r="AF113" s="7"/>
      <c r="AG113" s="7"/>
      <c r="AH113" s="7"/>
      <c r="AI113" s="52"/>
      <c r="AJ113" s="53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2">
        <f t="shared" si="124"/>
        <v>0</v>
      </c>
      <c r="BB113" s="52">
        <f t="shared" si="126"/>
        <v>5580.4</v>
      </c>
      <c r="BC113" s="57">
        <f t="shared" si="127"/>
        <v>5580.4</v>
      </c>
      <c r="BD113" s="55"/>
      <c r="BE113" s="55"/>
      <c r="BF113" s="55"/>
      <c r="BG113" s="51"/>
      <c r="BH113" s="56"/>
      <c r="BI113" s="56"/>
      <c r="BJ113" s="51"/>
      <c r="BK113" s="55">
        <v>2400</v>
      </c>
      <c r="BL113" s="55">
        <v>2400</v>
      </c>
      <c r="BM113" s="51"/>
      <c r="BN113" s="55">
        <v>3180.4</v>
      </c>
      <c r="BO113" s="55">
        <v>3180.4</v>
      </c>
      <c r="BP113" s="51"/>
      <c r="BQ113" s="55"/>
      <c r="BR113" s="55"/>
    </row>
    <row r="114" spans="1:70" ht="15" customHeight="1" x14ac:dyDescent="0.25">
      <c r="A114" s="14" t="s">
        <v>91</v>
      </c>
      <c r="B114" s="7">
        <f t="shared" si="125"/>
        <v>0</v>
      </c>
      <c r="C114" s="7">
        <f t="shared" si="122"/>
        <v>8542.2999999999993</v>
      </c>
      <c r="D114" s="7">
        <f t="shared" si="123"/>
        <v>8542.2999999999993</v>
      </c>
      <c r="E114" s="48"/>
      <c r="F114" s="48"/>
      <c r="G114" s="48"/>
      <c r="H114" s="5"/>
      <c r="I114" s="5"/>
      <c r="J114" s="7"/>
      <c r="K114" s="7"/>
      <c r="L114" s="6"/>
      <c r="M114" s="6"/>
      <c r="N114" s="7"/>
      <c r="O114" s="7"/>
      <c r="P114" s="7"/>
      <c r="Q114" s="7"/>
      <c r="R114" s="7"/>
      <c r="S114" s="7"/>
      <c r="T114" s="6"/>
      <c r="U114" s="6"/>
      <c r="V114" s="6"/>
      <c r="W114" s="6"/>
      <c r="X114" s="6"/>
      <c r="Y114" s="6"/>
      <c r="Z114" s="7"/>
      <c r="AA114" s="7"/>
      <c r="AB114" s="7"/>
      <c r="AC114" s="5"/>
      <c r="AD114" s="5"/>
      <c r="AE114" s="5"/>
      <c r="AF114" s="7"/>
      <c r="AG114" s="7"/>
      <c r="AH114" s="7"/>
      <c r="AI114" s="52"/>
      <c r="AJ114" s="53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2">
        <f t="shared" si="124"/>
        <v>0</v>
      </c>
      <c r="BB114" s="52">
        <f t="shared" si="126"/>
        <v>8542.2999999999993</v>
      </c>
      <c r="BC114" s="57">
        <f t="shared" si="127"/>
        <v>8542.2999999999993</v>
      </c>
      <c r="BD114" s="55"/>
      <c r="BE114" s="55"/>
      <c r="BF114" s="55"/>
      <c r="BG114" s="51"/>
      <c r="BH114" s="56"/>
      <c r="BI114" s="56"/>
      <c r="BJ114" s="51"/>
      <c r="BK114" s="55">
        <v>2820</v>
      </c>
      <c r="BL114" s="55">
        <v>2820</v>
      </c>
      <c r="BM114" s="51"/>
      <c r="BN114" s="55">
        <v>5722.3</v>
      </c>
      <c r="BO114" s="55">
        <v>5722.3</v>
      </c>
      <c r="BP114" s="51"/>
      <c r="BQ114" s="55"/>
      <c r="BR114" s="55"/>
    </row>
    <row r="115" spans="1:70" ht="15" customHeight="1" x14ac:dyDescent="0.25">
      <c r="A115" s="14" t="s">
        <v>92</v>
      </c>
      <c r="B115" s="7">
        <f t="shared" si="125"/>
        <v>0</v>
      </c>
      <c r="C115" s="7">
        <f t="shared" si="122"/>
        <v>8102.3</v>
      </c>
      <c r="D115" s="7">
        <f t="shared" si="123"/>
        <v>8102.3</v>
      </c>
      <c r="E115" s="48"/>
      <c r="F115" s="48"/>
      <c r="G115" s="48"/>
      <c r="I115" s="5"/>
      <c r="J115" s="5"/>
      <c r="K115" s="7"/>
      <c r="L115" s="6"/>
      <c r="M115" s="6"/>
      <c r="N115" s="7"/>
      <c r="O115" s="7"/>
      <c r="P115" s="7"/>
      <c r="Q115" s="6"/>
      <c r="R115" s="6"/>
      <c r="S115" s="6"/>
      <c r="T115" s="6"/>
      <c r="U115" s="6"/>
      <c r="V115" s="6"/>
      <c r="W115" s="6"/>
      <c r="X115" s="6"/>
      <c r="Y115" s="6"/>
      <c r="Z115" s="7"/>
      <c r="AA115" s="7"/>
      <c r="AB115" s="7"/>
      <c r="AC115" s="5"/>
      <c r="AD115" s="5"/>
      <c r="AE115" s="5"/>
      <c r="AF115" s="7"/>
      <c r="AG115" s="7"/>
      <c r="AH115" s="7"/>
      <c r="AI115" s="57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2">
        <f t="shared" si="124"/>
        <v>0</v>
      </c>
      <c r="BB115" s="52">
        <f t="shared" si="126"/>
        <v>8102.3</v>
      </c>
      <c r="BC115" s="57">
        <f t="shared" si="127"/>
        <v>8102.3</v>
      </c>
      <c r="BD115" s="55"/>
      <c r="BE115" s="55"/>
      <c r="BF115" s="55"/>
      <c r="BG115" s="51"/>
      <c r="BH115" s="56"/>
      <c r="BI115" s="56"/>
      <c r="BJ115" s="51"/>
      <c r="BK115" s="55">
        <v>1920</v>
      </c>
      <c r="BL115" s="55">
        <v>1920</v>
      </c>
      <c r="BM115" s="51"/>
      <c r="BN115" s="55">
        <v>6182.3</v>
      </c>
      <c r="BO115" s="55">
        <v>6182.3</v>
      </c>
      <c r="BP115" s="51"/>
      <c r="BQ115" s="55"/>
      <c r="BR115" s="55"/>
    </row>
    <row r="116" spans="1:70" ht="15" customHeight="1" x14ac:dyDescent="0.25">
      <c r="A116" s="14" t="s">
        <v>93</v>
      </c>
      <c r="B116" s="7">
        <f t="shared" si="125"/>
        <v>0</v>
      </c>
      <c r="C116" s="7">
        <f t="shared" si="122"/>
        <v>8458.2999999999993</v>
      </c>
      <c r="D116" s="7">
        <f t="shared" si="123"/>
        <v>8458.2999999999993</v>
      </c>
      <c r="E116" s="48"/>
      <c r="F116" s="48"/>
      <c r="G116" s="48"/>
      <c r="H116" s="5"/>
      <c r="I116" s="5"/>
      <c r="J116" s="7"/>
      <c r="K116" s="7"/>
      <c r="L116" s="6"/>
      <c r="M116" s="6"/>
      <c r="N116" s="7"/>
      <c r="O116" s="7"/>
      <c r="P116" s="7"/>
      <c r="Q116" s="7"/>
      <c r="R116" s="7"/>
      <c r="S116" s="7"/>
      <c r="T116" s="6"/>
      <c r="U116" s="6"/>
      <c r="V116" s="6"/>
      <c r="W116" s="6"/>
      <c r="X116" s="6"/>
      <c r="Y116" s="6"/>
      <c r="Z116" s="7"/>
      <c r="AA116" s="7"/>
      <c r="AB116" s="7"/>
      <c r="AC116" s="5"/>
      <c r="AD116" s="5"/>
      <c r="AE116" s="5"/>
      <c r="AF116" s="7"/>
      <c r="AG116" s="7"/>
      <c r="AH116" s="7"/>
      <c r="AI116" s="52"/>
      <c r="AJ116" s="53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2">
        <f t="shared" si="124"/>
        <v>0</v>
      </c>
      <c r="BB116" s="52">
        <f t="shared" si="126"/>
        <v>8458.2999999999993</v>
      </c>
      <c r="BC116" s="57">
        <f t="shared" si="127"/>
        <v>8458.2999999999993</v>
      </c>
      <c r="BD116" s="55"/>
      <c r="BE116" s="55"/>
      <c r="BF116" s="55"/>
      <c r="BG116" s="51"/>
      <c r="BH116" s="56"/>
      <c r="BI116" s="56"/>
      <c r="BJ116" s="51"/>
      <c r="BK116" s="55">
        <v>2220</v>
      </c>
      <c r="BL116" s="55">
        <v>2220</v>
      </c>
      <c r="BM116" s="51"/>
      <c r="BN116" s="55">
        <v>6238.3</v>
      </c>
      <c r="BO116" s="55">
        <v>6238.3</v>
      </c>
      <c r="BP116" s="51"/>
      <c r="BQ116" s="55"/>
      <c r="BR116" s="55"/>
    </row>
    <row r="117" spans="1:70" ht="15" customHeight="1" x14ac:dyDescent="0.25">
      <c r="A117" s="14" t="s">
        <v>94</v>
      </c>
      <c r="B117" s="7">
        <f t="shared" si="125"/>
        <v>0</v>
      </c>
      <c r="C117" s="7">
        <f t="shared" si="122"/>
        <v>7091.1</v>
      </c>
      <c r="D117" s="7">
        <f t="shared" si="123"/>
        <v>7091.1</v>
      </c>
      <c r="E117" s="48"/>
      <c r="F117" s="48"/>
      <c r="G117" s="48"/>
      <c r="H117" s="5"/>
      <c r="I117" s="5"/>
      <c r="J117" s="7"/>
      <c r="K117" s="7"/>
      <c r="L117" s="6"/>
      <c r="M117" s="6"/>
      <c r="N117" s="7"/>
      <c r="O117" s="7"/>
      <c r="P117" s="7"/>
      <c r="Q117" s="7"/>
      <c r="R117" s="7"/>
      <c r="S117" s="7"/>
      <c r="T117" s="6"/>
      <c r="U117" s="6"/>
      <c r="V117" s="6"/>
      <c r="W117" s="6"/>
      <c r="X117" s="6"/>
      <c r="Y117" s="6"/>
      <c r="Z117" s="7"/>
      <c r="AA117" s="7"/>
      <c r="AB117" s="7"/>
      <c r="AC117" s="5"/>
      <c r="AD117" s="5"/>
      <c r="AE117" s="5"/>
      <c r="AF117" s="7"/>
      <c r="AG117" s="7"/>
      <c r="AH117" s="7"/>
      <c r="AI117" s="52"/>
      <c r="AJ117" s="53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2">
        <f t="shared" si="124"/>
        <v>0</v>
      </c>
      <c r="BB117" s="52">
        <f t="shared" si="126"/>
        <v>7091.1</v>
      </c>
      <c r="BC117" s="57">
        <f t="shared" si="127"/>
        <v>7091.1</v>
      </c>
      <c r="BD117" s="55"/>
      <c r="BE117" s="55"/>
      <c r="BF117" s="55"/>
      <c r="BG117" s="51"/>
      <c r="BH117" s="56"/>
      <c r="BI117" s="56"/>
      <c r="BJ117" s="51"/>
      <c r="BK117" s="55">
        <v>2160</v>
      </c>
      <c r="BL117" s="55">
        <v>2160</v>
      </c>
      <c r="BM117" s="51"/>
      <c r="BN117" s="55">
        <v>4931.1000000000004</v>
      </c>
      <c r="BO117" s="55">
        <v>4931.1000000000004</v>
      </c>
      <c r="BP117" s="51"/>
      <c r="BQ117" s="55"/>
      <c r="BR117" s="55"/>
    </row>
    <row r="118" spans="1:70" ht="47.25" x14ac:dyDescent="0.25">
      <c r="A118" s="15" t="s">
        <v>95</v>
      </c>
      <c r="B118" s="9">
        <f>SUM(B119:B130)</f>
        <v>51478.2</v>
      </c>
      <c r="C118" s="9">
        <f>SUM(C119:C130)</f>
        <v>179219.80000000002</v>
      </c>
      <c r="D118" s="9">
        <f>SUM(D119:D130)</f>
        <v>179219.80000000002</v>
      </c>
      <c r="E118" s="33">
        <f t="shared" si="82"/>
        <v>0</v>
      </c>
      <c r="F118" s="33">
        <f t="shared" si="83"/>
        <v>0</v>
      </c>
      <c r="G118" s="33">
        <f t="shared" si="84"/>
        <v>0</v>
      </c>
      <c r="H118" s="9">
        <f t="shared" ref="H118:O118" si="128">SUM(H119:H130)</f>
        <v>0</v>
      </c>
      <c r="I118" s="9">
        <f t="shared" si="128"/>
        <v>0</v>
      </c>
      <c r="J118" s="9">
        <f t="shared" si="128"/>
        <v>0</v>
      </c>
      <c r="K118" s="9">
        <f t="shared" si="128"/>
        <v>0</v>
      </c>
      <c r="L118" s="9">
        <f t="shared" si="128"/>
        <v>0</v>
      </c>
      <c r="M118" s="9">
        <f t="shared" si="128"/>
        <v>0</v>
      </c>
      <c r="N118" s="9">
        <f t="shared" si="128"/>
        <v>0</v>
      </c>
      <c r="O118" s="9">
        <f t="shared" si="128"/>
        <v>0</v>
      </c>
      <c r="P118" s="9">
        <f t="shared" ref="P118:BJ118" si="129">SUM(P119:P130)</f>
        <v>0</v>
      </c>
      <c r="Q118" s="9">
        <f t="shared" si="129"/>
        <v>0</v>
      </c>
      <c r="R118" s="9">
        <f t="shared" si="129"/>
        <v>0</v>
      </c>
      <c r="S118" s="9">
        <f t="shared" si="129"/>
        <v>0</v>
      </c>
      <c r="T118" s="16">
        <f t="shared" si="129"/>
        <v>0</v>
      </c>
      <c r="U118" s="16">
        <f t="shared" si="129"/>
        <v>0</v>
      </c>
      <c r="V118" s="16">
        <f t="shared" si="129"/>
        <v>0</v>
      </c>
      <c r="W118" s="16">
        <f t="shared" ref="W118:Y118" si="130">SUM(W119:W130)</f>
        <v>0</v>
      </c>
      <c r="X118" s="16">
        <f t="shared" si="130"/>
        <v>0</v>
      </c>
      <c r="Y118" s="16">
        <f t="shared" si="130"/>
        <v>0</v>
      </c>
      <c r="Z118" s="9">
        <f t="shared" ref="Z118:AH118" si="131">SUM(Z119:Z130)</f>
        <v>51478.2</v>
      </c>
      <c r="AA118" s="9">
        <f t="shared" si="131"/>
        <v>51478.2</v>
      </c>
      <c r="AB118" s="9">
        <f t="shared" si="131"/>
        <v>51478.2</v>
      </c>
      <c r="AC118" s="9">
        <f t="shared" si="131"/>
        <v>0</v>
      </c>
      <c r="AD118" s="9">
        <f t="shared" si="131"/>
        <v>0</v>
      </c>
      <c r="AE118" s="9">
        <f t="shared" si="131"/>
        <v>0</v>
      </c>
      <c r="AF118" s="9">
        <f t="shared" si="131"/>
        <v>51478.2</v>
      </c>
      <c r="AG118" s="9">
        <f t="shared" si="131"/>
        <v>51478.2</v>
      </c>
      <c r="AH118" s="9">
        <f t="shared" si="131"/>
        <v>51478.2</v>
      </c>
      <c r="AI118" s="19">
        <f t="shared" si="129"/>
        <v>22770.3</v>
      </c>
      <c r="AJ118" s="19">
        <f t="shared" si="129"/>
        <v>22770.3</v>
      </c>
      <c r="AK118" s="40">
        <f t="shared" si="129"/>
        <v>22770.3</v>
      </c>
      <c r="AL118" s="40">
        <f t="shared" si="129"/>
        <v>9652.2999999999993</v>
      </c>
      <c r="AM118" s="40">
        <f t="shared" si="129"/>
        <v>9652.2999999999993</v>
      </c>
      <c r="AN118" s="40">
        <f t="shared" si="129"/>
        <v>9652.2999999999993</v>
      </c>
      <c r="AO118" s="40">
        <f t="shared" si="129"/>
        <v>19055.599999999999</v>
      </c>
      <c r="AP118" s="19">
        <f t="shared" si="129"/>
        <v>19055.599999999999</v>
      </c>
      <c r="AQ118" s="19">
        <f t="shared" si="129"/>
        <v>19055.599999999999</v>
      </c>
      <c r="AR118" s="19">
        <f t="shared" si="129"/>
        <v>0</v>
      </c>
      <c r="AS118" s="19">
        <f t="shared" si="129"/>
        <v>0</v>
      </c>
      <c r="AT118" s="19">
        <f t="shared" si="129"/>
        <v>0</v>
      </c>
      <c r="AU118" s="19">
        <f t="shared" si="129"/>
        <v>0</v>
      </c>
      <c r="AV118" s="19">
        <f t="shared" si="129"/>
        <v>0</v>
      </c>
      <c r="AW118" s="19">
        <f t="shared" si="129"/>
        <v>0</v>
      </c>
      <c r="AX118" s="40">
        <f t="shared" si="129"/>
        <v>0</v>
      </c>
      <c r="AY118" s="40">
        <f t="shared" si="129"/>
        <v>0</v>
      </c>
      <c r="AZ118" s="40">
        <f t="shared" si="129"/>
        <v>0</v>
      </c>
      <c r="BA118" s="19">
        <f t="shared" si="129"/>
        <v>0</v>
      </c>
      <c r="BB118" s="19">
        <f t="shared" si="129"/>
        <v>127741.59999999999</v>
      </c>
      <c r="BC118" s="19">
        <f t="shared" si="129"/>
        <v>127741.59999999999</v>
      </c>
      <c r="BD118" s="40">
        <f t="shared" ref="BD118:BF118" si="132">SUM(BD119:BD130)</f>
        <v>0</v>
      </c>
      <c r="BE118" s="40">
        <f t="shared" si="132"/>
        <v>0</v>
      </c>
      <c r="BF118" s="40">
        <f t="shared" si="132"/>
        <v>0</v>
      </c>
      <c r="BG118" s="19">
        <f>SUM(BG119:BG130)</f>
        <v>0</v>
      </c>
      <c r="BH118" s="19">
        <f>SUM(BH119:BH130)</f>
        <v>0</v>
      </c>
      <c r="BI118" s="19">
        <f>SUM(BI119:BI130)</f>
        <v>0</v>
      </c>
      <c r="BJ118" s="40">
        <f t="shared" si="129"/>
        <v>0</v>
      </c>
      <c r="BK118" s="40">
        <f>SUM(BK119:BK130)</f>
        <v>31260</v>
      </c>
      <c r="BL118" s="40">
        <f>SUM(BL119:BL130)</f>
        <v>31260</v>
      </c>
      <c r="BM118" s="40">
        <f t="shared" ref="BM118" si="133">SUM(BM119:BM130)</f>
        <v>0</v>
      </c>
      <c r="BN118" s="40">
        <f>SUM(BN119:BN130)</f>
        <v>96481.599999999991</v>
      </c>
      <c r="BO118" s="40">
        <f>SUM(BO119:BO130)</f>
        <v>96481.599999999991</v>
      </c>
      <c r="BP118" s="40">
        <f t="shared" ref="BP118" si="134">SUM(BP119:BP130)</f>
        <v>0</v>
      </c>
      <c r="BQ118" s="40">
        <f>SUM(BQ119:BQ130)</f>
        <v>0</v>
      </c>
      <c r="BR118" s="40">
        <f>SUM(BR119:BR130)</f>
        <v>0</v>
      </c>
    </row>
    <row r="119" spans="1:70" ht="15" customHeight="1" x14ac:dyDescent="0.25">
      <c r="A119" s="14" t="s">
        <v>96</v>
      </c>
      <c r="B119" s="7">
        <f>SUM(E119+N119+Z119+BA119)</f>
        <v>0</v>
      </c>
      <c r="C119" s="6">
        <f t="shared" ref="C119:C130" si="135">O119+AA119+I119+L119+BB119</f>
        <v>9852</v>
      </c>
      <c r="D119" s="7">
        <f t="shared" ref="D119:D130" si="136">P119+AB119+J119+M119+BC119</f>
        <v>9852</v>
      </c>
      <c r="E119" s="48"/>
      <c r="F119" s="48"/>
      <c r="G119" s="48"/>
      <c r="H119" s="6"/>
      <c r="I119" s="6"/>
      <c r="J119" s="7"/>
      <c r="K119" s="7"/>
      <c r="L119" s="6"/>
      <c r="M119" s="6"/>
      <c r="N119" s="7"/>
      <c r="O119" s="7"/>
      <c r="P119" s="7"/>
      <c r="Q119" s="7"/>
      <c r="R119" s="7"/>
      <c r="S119" s="7"/>
      <c r="T119" s="6"/>
      <c r="U119" s="6"/>
      <c r="V119" s="6"/>
      <c r="W119" s="6"/>
      <c r="X119" s="6"/>
      <c r="Y119" s="6"/>
      <c r="Z119" s="7"/>
      <c r="AA119" s="7"/>
      <c r="AB119" s="7"/>
      <c r="AC119" s="6"/>
      <c r="AD119" s="6"/>
      <c r="AE119" s="6"/>
      <c r="AF119" s="7"/>
      <c r="AG119" s="7"/>
      <c r="AH119" s="7"/>
      <c r="AI119" s="52"/>
      <c r="AJ119" s="52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2">
        <f t="shared" ref="BA119:BA130" si="137">SUM(BD119+BG119+BJ119+BM119)</f>
        <v>0</v>
      </c>
      <c r="BB119" s="52">
        <f t="shared" ref="BB119:BB147" si="138">BK119+BH119+BE119+BN119</f>
        <v>9852</v>
      </c>
      <c r="BC119" s="57">
        <f>BL119+BI119+BF119+BO119</f>
        <v>9852</v>
      </c>
      <c r="BD119" s="55"/>
      <c r="BE119" s="55"/>
      <c r="BF119" s="55"/>
      <c r="BG119" s="51"/>
      <c r="BH119" s="56"/>
      <c r="BI119" s="56"/>
      <c r="BJ119" s="51"/>
      <c r="BK119" s="55">
        <v>2820</v>
      </c>
      <c r="BL119" s="55">
        <v>2820</v>
      </c>
      <c r="BM119" s="51"/>
      <c r="BN119" s="55">
        <v>7032</v>
      </c>
      <c r="BO119" s="55">
        <v>7032</v>
      </c>
      <c r="BP119" s="51"/>
      <c r="BQ119" s="55"/>
      <c r="BR119" s="55"/>
    </row>
    <row r="120" spans="1:70" ht="15" customHeight="1" x14ac:dyDescent="0.25">
      <c r="A120" s="14" t="s">
        <v>97</v>
      </c>
      <c r="B120" s="7">
        <f t="shared" ref="B120:B130" si="139">SUM(E120+N120+Z120+BA120)</f>
        <v>51478.2</v>
      </c>
      <c r="C120" s="6">
        <f t="shared" si="135"/>
        <v>59450.6</v>
      </c>
      <c r="D120" s="7">
        <f t="shared" si="136"/>
        <v>59450.6</v>
      </c>
      <c r="E120" s="48"/>
      <c r="F120" s="48"/>
      <c r="G120" s="48"/>
      <c r="H120" s="6"/>
      <c r="I120" s="6"/>
      <c r="J120" s="6"/>
      <c r="K120" s="7"/>
      <c r="L120" s="6"/>
      <c r="M120" s="6"/>
      <c r="N120" s="7"/>
      <c r="O120" s="7"/>
      <c r="P120" s="7"/>
      <c r="Q120" s="7"/>
      <c r="R120" s="7"/>
      <c r="S120" s="7"/>
      <c r="T120" s="6"/>
      <c r="U120" s="6"/>
      <c r="V120" s="6"/>
      <c r="W120" s="6"/>
      <c r="X120" s="6"/>
      <c r="Y120" s="6"/>
      <c r="Z120" s="7">
        <f t="shared" ref="Z120" si="140">AC120+AF120</f>
        <v>51478.2</v>
      </c>
      <c r="AA120" s="7">
        <f>AD120+AG120</f>
        <v>51478.2</v>
      </c>
      <c r="AB120" s="7">
        <f t="shared" ref="AB120" si="141">AE120+AH120</f>
        <v>51478.2</v>
      </c>
      <c r="AC120" s="6"/>
      <c r="AD120" s="6"/>
      <c r="AE120" s="6"/>
      <c r="AF120" s="7">
        <f t="shared" ref="AF120" si="142">AI120+AL120+AO120+AR120+AU120+AX120</f>
        <v>51478.2</v>
      </c>
      <c r="AG120" s="7">
        <f>AJ120+AM120+AP120+AS120+AV120+AY120</f>
        <v>51478.2</v>
      </c>
      <c r="AH120" s="7">
        <f t="shared" ref="AH120" si="143">AK120+AN120+AQ120+AT120+AW120+AZ120</f>
        <v>51478.2</v>
      </c>
      <c r="AI120" s="52">
        <v>22770.3</v>
      </c>
      <c r="AJ120" s="52">
        <v>22770.3</v>
      </c>
      <c r="AK120" s="57">
        <v>22770.3</v>
      </c>
      <c r="AL120" s="57">
        <v>9652.2999999999993</v>
      </c>
      <c r="AM120" s="57">
        <v>9652.2999999999993</v>
      </c>
      <c r="AN120" s="57">
        <v>9652.2999999999993</v>
      </c>
      <c r="AO120" s="57">
        <v>19055.599999999999</v>
      </c>
      <c r="AP120" s="57">
        <v>19055.599999999999</v>
      </c>
      <c r="AQ120" s="89">
        <v>19055.599999999999</v>
      </c>
      <c r="AR120" s="57"/>
      <c r="AS120" s="57"/>
      <c r="AT120" s="57"/>
      <c r="AU120" s="57"/>
      <c r="AV120" s="57"/>
      <c r="AW120" s="57"/>
      <c r="AX120" s="57"/>
      <c r="AY120" s="57"/>
      <c r="AZ120" s="57"/>
      <c r="BA120" s="52">
        <f t="shared" si="137"/>
        <v>0</v>
      </c>
      <c r="BB120" s="52">
        <f t="shared" si="138"/>
        <v>7972.4</v>
      </c>
      <c r="BC120" s="57">
        <f t="shared" ref="BC120:BC130" si="144">BL120+BI120+BF120+BO120</f>
        <v>7972.4</v>
      </c>
      <c r="BD120" s="55"/>
      <c r="BE120" s="55"/>
      <c r="BF120" s="55"/>
      <c r="BG120" s="51"/>
      <c r="BH120" s="56"/>
      <c r="BI120" s="56"/>
      <c r="BJ120" s="51"/>
      <c r="BK120" s="55">
        <v>2280</v>
      </c>
      <c r="BL120" s="55">
        <v>2280</v>
      </c>
      <c r="BM120" s="51"/>
      <c r="BN120" s="55">
        <v>5692.4</v>
      </c>
      <c r="BO120" s="55">
        <v>5692.4</v>
      </c>
      <c r="BP120" s="51"/>
      <c r="BQ120" s="55"/>
      <c r="BR120" s="55"/>
    </row>
    <row r="121" spans="1:70" ht="15" customHeight="1" x14ac:dyDescent="0.25">
      <c r="A121" s="14" t="s">
        <v>98</v>
      </c>
      <c r="B121" s="7">
        <f t="shared" si="139"/>
        <v>0</v>
      </c>
      <c r="C121" s="6">
        <f t="shared" si="135"/>
        <v>10923.6</v>
      </c>
      <c r="D121" s="7">
        <f t="shared" si="136"/>
        <v>10923.6</v>
      </c>
      <c r="E121" s="48"/>
      <c r="F121" s="48"/>
      <c r="G121" s="48"/>
      <c r="H121" s="6"/>
      <c r="I121" s="6"/>
      <c r="J121" s="7"/>
      <c r="K121" s="7"/>
      <c r="L121" s="6"/>
      <c r="M121" s="6"/>
      <c r="N121" s="7"/>
      <c r="O121" s="7"/>
      <c r="P121" s="7"/>
      <c r="Q121" s="7"/>
      <c r="R121" s="7"/>
      <c r="S121" s="7"/>
      <c r="T121" s="6"/>
      <c r="U121" s="6"/>
      <c r="V121" s="6"/>
      <c r="W121" s="6"/>
      <c r="X121" s="6"/>
      <c r="Y121" s="6"/>
      <c r="Z121" s="7"/>
      <c r="AA121" s="7"/>
      <c r="AB121" s="7"/>
      <c r="AC121" s="6"/>
      <c r="AD121" s="6"/>
      <c r="AE121" s="6"/>
      <c r="AF121" s="7"/>
      <c r="AG121" s="7"/>
      <c r="AH121" s="7"/>
      <c r="AI121" s="52"/>
      <c r="AJ121" s="52"/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57"/>
      <c r="AV121" s="57"/>
      <c r="AW121" s="57"/>
      <c r="AX121" s="57"/>
      <c r="AY121" s="57"/>
      <c r="AZ121" s="57"/>
      <c r="BA121" s="52">
        <f t="shared" si="137"/>
        <v>0</v>
      </c>
      <c r="BB121" s="52">
        <f t="shared" si="138"/>
        <v>10923.6</v>
      </c>
      <c r="BC121" s="57">
        <f t="shared" si="144"/>
        <v>10923.6</v>
      </c>
      <c r="BD121" s="55"/>
      <c r="BE121" s="55"/>
      <c r="BF121" s="55"/>
      <c r="BG121" s="51"/>
      <c r="BH121" s="56"/>
      <c r="BI121" s="56"/>
      <c r="BJ121" s="51"/>
      <c r="BK121" s="55">
        <v>3360</v>
      </c>
      <c r="BL121" s="55">
        <v>3360</v>
      </c>
      <c r="BM121" s="51"/>
      <c r="BN121" s="55">
        <v>7563.6</v>
      </c>
      <c r="BO121" s="55">
        <v>7563.6</v>
      </c>
      <c r="BP121" s="51"/>
      <c r="BQ121" s="55"/>
      <c r="BR121" s="55"/>
    </row>
    <row r="122" spans="1:70" ht="15" customHeight="1" x14ac:dyDescent="0.25">
      <c r="A122" s="14" t="s">
        <v>99</v>
      </c>
      <c r="B122" s="7">
        <f t="shared" si="139"/>
        <v>0</v>
      </c>
      <c r="C122" s="6">
        <f t="shared" si="135"/>
        <v>13132.7</v>
      </c>
      <c r="D122" s="7">
        <f t="shared" si="136"/>
        <v>13132.7</v>
      </c>
      <c r="E122" s="48"/>
      <c r="F122" s="48"/>
      <c r="G122" s="48"/>
      <c r="H122" s="6"/>
      <c r="I122" s="6"/>
      <c r="J122" s="7"/>
      <c r="K122" s="7"/>
      <c r="L122" s="6"/>
      <c r="M122" s="6"/>
      <c r="N122" s="7"/>
      <c r="O122" s="7"/>
      <c r="P122" s="7"/>
      <c r="Q122" s="7"/>
      <c r="R122" s="7"/>
      <c r="S122" s="7"/>
      <c r="T122" s="6"/>
      <c r="U122" s="6"/>
      <c r="V122" s="6"/>
      <c r="W122" s="6"/>
      <c r="X122" s="6"/>
      <c r="Y122" s="6"/>
      <c r="Z122" s="7"/>
      <c r="AA122" s="7"/>
      <c r="AB122" s="7"/>
      <c r="AC122" s="6"/>
      <c r="AD122" s="6"/>
      <c r="AE122" s="6"/>
      <c r="AF122" s="7"/>
      <c r="AG122" s="7"/>
      <c r="AH122" s="7"/>
      <c r="AI122" s="52"/>
      <c r="AJ122" s="52"/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57"/>
      <c r="AV122" s="57"/>
      <c r="AW122" s="57"/>
      <c r="AX122" s="57"/>
      <c r="AY122" s="57"/>
      <c r="AZ122" s="57"/>
      <c r="BA122" s="52">
        <f t="shared" si="137"/>
        <v>0</v>
      </c>
      <c r="BB122" s="52">
        <f t="shared" si="138"/>
        <v>13132.7</v>
      </c>
      <c r="BC122" s="57">
        <f t="shared" si="144"/>
        <v>13132.7</v>
      </c>
      <c r="BD122" s="55"/>
      <c r="BE122" s="55"/>
      <c r="BF122" s="55"/>
      <c r="BG122" s="51"/>
      <c r="BH122" s="56"/>
      <c r="BI122" s="56"/>
      <c r="BJ122" s="51"/>
      <c r="BK122" s="55">
        <v>3180</v>
      </c>
      <c r="BL122" s="55">
        <v>3180</v>
      </c>
      <c r="BM122" s="51"/>
      <c r="BN122" s="55">
        <v>9952.7000000000007</v>
      </c>
      <c r="BO122" s="55">
        <v>9952.7000000000007</v>
      </c>
      <c r="BP122" s="51"/>
      <c r="BQ122" s="55"/>
      <c r="BR122" s="55"/>
    </row>
    <row r="123" spans="1:70" ht="15" customHeight="1" x14ac:dyDescent="0.25">
      <c r="A123" s="14" t="s">
        <v>100</v>
      </c>
      <c r="B123" s="7">
        <f t="shared" si="139"/>
        <v>0</v>
      </c>
      <c r="C123" s="6">
        <f t="shared" si="135"/>
        <v>6559.2</v>
      </c>
      <c r="D123" s="7">
        <f t="shared" si="136"/>
        <v>6559.2</v>
      </c>
      <c r="E123" s="48"/>
      <c r="F123" s="48"/>
      <c r="G123" s="48"/>
      <c r="H123" s="6"/>
      <c r="I123" s="6"/>
      <c r="J123" s="7"/>
      <c r="K123" s="7"/>
      <c r="L123" s="6"/>
      <c r="M123" s="6"/>
      <c r="N123" s="7"/>
      <c r="O123" s="7"/>
      <c r="P123" s="7"/>
      <c r="Q123" s="7"/>
      <c r="R123" s="7"/>
      <c r="S123" s="7"/>
      <c r="T123" s="6"/>
      <c r="U123" s="6"/>
      <c r="V123" s="6"/>
      <c r="W123" s="6"/>
      <c r="X123" s="6"/>
      <c r="Y123" s="6"/>
      <c r="Z123" s="7"/>
      <c r="AA123" s="7"/>
      <c r="AB123" s="7"/>
      <c r="AC123" s="6"/>
      <c r="AD123" s="6"/>
      <c r="AE123" s="6"/>
      <c r="AF123" s="7"/>
      <c r="AG123" s="7"/>
      <c r="AH123" s="7"/>
      <c r="AI123" s="52"/>
      <c r="AJ123" s="52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  <c r="AV123" s="57"/>
      <c r="AW123" s="57"/>
      <c r="AX123" s="57"/>
      <c r="AY123" s="57"/>
      <c r="AZ123" s="57"/>
      <c r="BA123" s="52">
        <f t="shared" si="137"/>
        <v>0</v>
      </c>
      <c r="BB123" s="52">
        <f t="shared" si="138"/>
        <v>6559.2</v>
      </c>
      <c r="BC123" s="57">
        <f t="shared" si="144"/>
        <v>6559.2</v>
      </c>
      <c r="BD123" s="55"/>
      <c r="BE123" s="55"/>
      <c r="BF123" s="55"/>
      <c r="BG123" s="51"/>
      <c r="BH123" s="56"/>
      <c r="BI123" s="56"/>
      <c r="BJ123" s="51"/>
      <c r="BK123" s="55">
        <v>1980</v>
      </c>
      <c r="BL123" s="55">
        <v>1980</v>
      </c>
      <c r="BM123" s="51"/>
      <c r="BN123" s="55">
        <v>4579.2</v>
      </c>
      <c r="BO123" s="55">
        <v>4579.2</v>
      </c>
      <c r="BP123" s="51"/>
      <c r="BQ123" s="55"/>
      <c r="BR123" s="55"/>
    </row>
    <row r="124" spans="1:70" ht="15" customHeight="1" x14ac:dyDescent="0.25">
      <c r="A124" s="14" t="s">
        <v>101</v>
      </c>
      <c r="B124" s="7">
        <f t="shared" si="139"/>
        <v>0</v>
      </c>
      <c r="C124" s="6">
        <f t="shared" si="135"/>
        <v>8048.1</v>
      </c>
      <c r="D124" s="7">
        <f t="shared" si="136"/>
        <v>8048.1</v>
      </c>
      <c r="E124" s="48"/>
      <c r="F124" s="48"/>
      <c r="G124" s="48"/>
      <c r="H124" s="6"/>
      <c r="I124" s="6"/>
      <c r="J124" s="7"/>
      <c r="K124" s="7"/>
      <c r="L124" s="6"/>
      <c r="M124" s="6"/>
      <c r="N124" s="7"/>
      <c r="O124" s="7"/>
      <c r="P124" s="7"/>
      <c r="Q124" s="7"/>
      <c r="R124" s="7"/>
      <c r="S124" s="7"/>
      <c r="T124" s="6"/>
      <c r="U124" s="6"/>
      <c r="V124" s="6"/>
      <c r="W124" s="6"/>
      <c r="X124" s="6"/>
      <c r="Y124" s="6"/>
      <c r="Z124" s="7"/>
      <c r="AA124" s="7"/>
      <c r="AB124" s="7"/>
      <c r="AC124" s="6"/>
      <c r="AD124" s="6"/>
      <c r="AE124" s="6"/>
      <c r="AF124" s="7"/>
      <c r="AG124" s="7"/>
      <c r="AH124" s="7"/>
      <c r="AI124" s="52"/>
      <c r="AJ124" s="52"/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57"/>
      <c r="AV124" s="57"/>
      <c r="AW124" s="57"/>
      <c r="AX124" s="57"/>
      <c r="AY124" s="57"/>
      <c r="AZ124" s="57"/>
      <c r="BA124" s="52">
        <f t="shared" si="137"/>
        <v>0</v>
      </c>
      <c r="BB124" s="52">
        <f t="shared" si="138"/>
        <v>8048.1</v>
      </c>
      <c r="BC124" s="57">
        <f t="shared" si="144"/>
        <v>8048.1</v>
      </c>
      <c r="BD124" s="55"/>
      <c r="BE124" s="55"/>
      <c r="BF124" s="55"/>
      <c r="BG124" s="51"/>
      <c r="BH124" s="56"/>
      <c r="BI124" s="56"/>
      <c r="BJ124" s="51"/>
      <c r="BK124" s="55">
        <v>1980</v>
      </c>
      <c r="BL124" s="55">
        <v>1980</v>
      </c>
      <c r="BM124" s="51"/>
      <c r="BN124" s="55">
        <v>6068.1</v>
      </c>
      <c r="BO124" s="55">
        <v>6068.1</v>
      </c>
      <c r="BP124" s="51"/>
      <c r="BQ124" s="55"/>
      <c r="BR124" s="55"/>
    </row>
    <row r="125" spans="1:70" ht="15" customHeight="1" x14ac:dyDescent="0.25">
      <c r="A125" s="14" t="s">
        <v>102</v>
      </c>
      <c r="B125" s="7">
        <f t="shared" si="139"/>
        <v>0</v>
      </c>
      <c r="C125" s="6">
        <f t="shared" si="135"/>
        <v>8249.5</v>
      </c>
      <c r="D125" s="7">
        <f t="shared" si="136"/>
        <v>8249.5</v>
      </c>
      <c r="E125" s="48"/>
      <c r="F125" s="48"/>
      <c r="G125" s="48"/>
      <c r="H125" s="6"/>
      <c r="I125" s="6"/>
      <c r="J125" s="7"/>
      <c r="K125" s="7"/>
      <c r="L125" s="6"/>
      <c r="M125" s="6"/>
      <c r="N125" s="7"/>
      <c r="O125" s="7"/>
      <c r="P125" s="7"/>
      <c r="Q125" s="7"/>
      <c r="R125" s="7"/>
      <c r="S125" s="7"/>
      <c r="T125" s="6"/>
      <c r="U125" s="6"/>
      <c r="V125" s="6"/>
      <c r="W125" s="6"/>
      <c r="X125" s="6"/>
      <c r="Y125" s="6"/>
      <c r="Z125" s="7"/>
      <c r="AA125" s="7"/>
      <c r="AB125" s="7"/>
      <c r="AC125" s="6"/>
      <c r="AD125" s="6"/>
      <c r="AE125" s="6"/>
      <c r="AF125" s="7"/>
      <c r="AG125" s="7"/>
      <c r="AH125" s="7"/>
      <c r="AI125" s="52"/>
      <c r="AJ125" s="52"/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57"/>
      <c r="AV125" s="57"/>
      <c r="AW125" s="57"/>
      <c r="AX125" s="57"/>
      <c r="AY125" s="57"/>
      <c r="AZ125" s="57"/>
      <c r="BA125" s="52">
        <f t="shared" si="137"/>
        <v>0</v>
      </c>
      <c r="BB125" s="52">
        <f t="shared" si="138"/>
        <v>8249.5</v>
      </c>
      <c r="BC125" s="57">
        <f t="shared" si="144"/>
        <v>8249.5</v>
      </c>
      <c r="BD125" s="55"/>
      <c r="BE125" s="55"/>
      <c r="BF125" s="55"/>
      <c r="BG125" s="51"/>
      <c r="BH125" s="56"/>
      <c r="BI125" s="56"/>
      <c r="BJ125" s="51"/>
      <c r="BK125" s="55">
        <v>1980</v>
      </c>
      <c r="BL125" s="55">
        <v>1980</v>
      </c>
      <c r="BM125" s="51"/>
      <c r="BN125" s="55">
        <v>6269.5</v>
      </c>
      <c r="BO125" s="55">
        <v>6269.5</v>
      </c>
      <c r="BP125" s="51"/>
      <c r="BQ125" s="55"/>
      <c r="BR125" s="55"/>
    </row>
    <row r="126" spans="1:70" ht="15" customHeight="1" x14ac:dyDescent="0.25">
      <c r="A126" s="14" t="s">
        <v>103</v>
      </c>
      <c r="B126" s="7">
        <f t="shared" si="139"/>
        <v>0</v>
      </c>
      <c r="C126" s="6">
        <f t="shared" si="135"/>
        <v>8558.1</v>
      </c>
      <c r="D126" s="7">
        <f t="shared" si="136"/>
        <v>8558.1</v>
      </c>
      <c r="E126" s="48"/>
      <c r="F126" s="48"/>
      <c r="G126" s="48"/>
      <c r="H126" s="6"/>
      <c r="I126" s="6"/>
      <c r="J126" s="7"/>
      <c r="K126" s="7"/>
      <c r="L126" s="6"/>
      <c r="M126" s="6"/>
      <c r="N126" s="7"/>
      <c r="O126" s="7"/>
      <c r="P126" s="7"/>
      <c r="Q126" s="7"/>
      <c r="R126" s="7"/>
      <c r="S126" s="7"/>
      <c r="T126" s="6"/>
      <c r="U126" s="6"/>
      <c r="V126" s="6"/>
      <c r="W126" s="6"/>
      <c r="X126" s="6"/>
      <c r="Y126" s="6"/>
      <c r="Z126" s="7"/>
      <c r="AA126" s="7"/>
      <c r="AB126" s="7"/>
      <c r="AC126" s="6"/>
      <c r="AD126" s="6"/>
      <c r="AE126" s="6"/>
      <c r="AF126" s="7"/>
      <c r="AG126" s="7"/>
      <c r="AH126" s="7"/>
      <c r="AI126" s="52"/>
      <c r="AJ126" s="52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  <c r="AV126" s="57"/>
      <c r="AW126" s="57"/>
      <c r="AX126" s="57"/>
      <c r="AY126" s="57"/>
      <c r="AZ126" s="57"/>
      <c r="BA126" s="52">
        <f t="shared" si="137"/>
        <v>0</v>
      </c>
      <c r="BB126" s="52">
        <f t="shared" si="138"/>
        <v>8558.1</v>
      </c>
      <c r="BC126" s="57">
        <f t="shared" si="144"/>
        <v>8558.1</v>
      </c>
      <c r="BD126" s="55"/>
      <c r="BE126" s="55"/>
      <c r="BF126" s="55"/>
      <c r="BG126" s="51"/>
      <c r="BH126" s="56"/>
      <c r="BI126" s="56"/>
      <c r="BJ126" s="51"/>
      <c r="BK126" s="55">
        <v>2160</v>
      </c>
      <c r="BL126" s="55">
        <v>2160</v>
      </c>
      <c r="BM126" s="51"/>
      <c r="BN126" s="55">
        <v>6398.1</v>
      </c>
      <c r="BO126" s="55">
        <v>6398.1</v>
      </c>
      <c r="BP126" s="51"/>
      <c r="BQ126" s="55"/>
      <c r="BR126" s="55"/>
    </row>
    <row r="127" spans="1:70" ht="15" customHeight="1" x14ac:dyDescent="0.25">
      <c r="A127" s="14" t="s">
        <v>104</v>
      </c>
      <c r="B127" s="7">
        <f t="shared" si="139"/>
        <v>0</v>
      </c>
      <c r="C127" s="6">
        <f t="shared" si="135"/>
        <v>12294.3</v>
      </c>
      <c r="D127" s="7">
        <f t="shared" si="136"/>
        <v>12294.3</v>
      </c>
      <c r="E127" s="48"/>
      <c r="F127" s="48"/>
      <c r="G127" s="48"/>
      <c r="H127" s="6"/>
      <c r="I127" s="6"/>
      <c r="J127" s="7"/>
      <c r="K127" s="7"/>
      <c r="L127" s="6"/>
      <c r="M127" s="6"/>
      <c r="N127" s="7"/>
      <c r="O127" s="7"/>
      <c r="P127" s="7"/>
      <c r="Q127" s="7"/>
      <c r="R127" s="7"/>
      <c r="S127" s="7"/>
      <c r="T127" s="6"/>
      <c r="U127" s="6"/>
      <c r="V127" s="6"/>
      <c r="W127" s="6"/>
      <c r="X127" s="6"/>
      <c r="Y127" s="6"/>
      <c r="Z127" s="7"/>
      <c r="AA127" s="7"/>
      <c r="AB127" s="7"/>
      <c r="AC127" s="6"/>
      <c r="AD127" s="6"/>
      <c r="AE127" s="6"/>
      <c r="AF127" s="7"/>
      <c r="AG127" s="7"/>
      <c r="AH127" s="7"/>
      <c r="AI127" s="52"/>
      <c r="AJ127" s="52"/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57"/>
      <c r="AV127" s="57"/>
      <c r="AW127" s="57"/>
      <c r="AX127" s="57"/>
      <c r="AY127" s="57"/>
      <c r="AZ127" s="57"/>
      <c r="BA127" s="52">
        <f t="shared" si="137"/>
        <v>0</v>
      </c>
      <c r="BB127" s="52">
        <f t="shared" si="138"/>
        <v>12294.3</v>
      </c>
      <c r="BC127" s="57">
        <f t="shared" si="144"/>
        <v>12294.3</v>
      </c>
      <c r="BD127" s="55"/>
      <c r="BE127" s="55"/>
      <c r="BF127" s="55"/>
      <c r="BG127" s="51"/>
      <c r="BH127" s="56"/>
      <c r="BI127" s="56"/>
      <c r="BJ127" s="51"/>
      <c r="BK127" s="55">
        <v>3000</v>
      </c>
      <c r="BL127" s="55">
        <v>3000</v>
      </c>
      <c r="BM127" s="51"/>
      <c r="BN127" s="55">
        <v>9294.2999999999993</v>
      </c>
      <c r="BO127" s="55">
        <v>9294.2999999999993</v>
      </c>
      <c r="BP127" s="51"/>
      <c r="BQ127" s="55"/>
      <c r="BR127" s="55"/>
    </row>
    <row r="128" spans="1:70" ht="15" customHeight="1" x14ac:dyDescent="0.25">
      <c r="A128" s="14" t="s">
        <v>105</v>
      </c>
      <c r="B128" s="7">
        <f t="shared" si="139"/>
        <v>0</v>
      </c>
      <c r="C128" s="6">
        <f t="shared" si="135"/>
        <v>9994.5</v>
      </c>
      <c r="D128" s="7">
        <f t="shared" si="136"/>
        <v>9994.5</v>
      </c>
      <c r="E128" s="48"/>
      <c r="F128" s="48"/>
      <c r="G128" s="48"/>
      <c r="H128" s="6"/>
      <c r="I128" s="6"/>
      <c r="J128" s="7"/>
      <c r="K128" s="7"/>
      <c r="L128" s="6"/>
      <c r="M128" s="6"/>
      <c r="N128" s="7"/>
      <c r="O128" s="7"/>
      <c r="P128" s="7"/>
      <c r="Q128" s="7"/>
      <c r="R128" s="7"/>
      <c r="S128" s="7"/>
      <c r="T128" s="6"/>
      <c r="U128" s="6"/>
      <c r="V128" s="6"/>
      <c r="W128" s="6"/>
      <c r="X128" s="6"/>
      <c r="Y128" s="6"/>
      <c r="Z128" s="7"/>
      <c r="AA128" s="7"/>
      <c r="AB128" s="7"/>
      <c r="AC128" s="6"/>
      <c r="AD128" s="6"/>
      <c r="AE128" s="6"/>
      <c r="AF128" s="7"/>
      <c r="AG128" s="7"/>
      <c r="AH128" s="7"/>
      <c r="AI128" s="52"/>
      <c r="AJ128" s="52"/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57"/>
      <c r="AV128" s="57"/>
      <c r="AW128" s="57"/>
      <c r="AX128" s="57"/>
      <c r="AY128" s="57"/>
      <c r="AZ128" s="57"/>
      <c r="BA128" s="52">
        <f t="shared" si="137"/>
        <v>0</v>
      </c>
      <c r="BB128" s="52">
        <f t="shared" si="138"/>
        <v>9994.5</v>
      </c>
      <c r="BC128" s="57">
        <f t="shared" si="144"/>
        <v>9994.5</v>
      </c>
      <c r="BD128" s="55"/>
      <c r="BE128" s="55"/>
      <c r="BF128" s="55"/>
      <c r="BG128" s="51"/>
      <c r="BH128" s="56"/>
      <c r="BI128" s="56"/>
      <c r="BJ128" s="51"/>
      <c r="BK128" s="55">
        <v>2880</v>
      </c>
      <c r="BL128" s="55">
        <v>2880</v>
      </c>
      <c r="BM128" s="51"/>
      <c r="BN128" s="55">
        <v>7114.5</v>
      </c>
      <c r="BO128" s="55">
        <v>7114.5</v>
      </c>
      <c r="BP128" s="51"/>
      <c r="BQ128" s="55"/>
      <c r="BR128" s="55"/>
    </row>
    <row r="129" spans="1:70" ht="15" customHeight="1" x14ac:dyDescent="0.25">
      <c r="A129" s="14" t="s">
        <v>106</v>
      </c>
      <c r="B129" s="7">
        <f t="shared" si="139"/>
        <v>0</v>
      </c>
      <c r="C129" s="6">
        <f t="shared" si="135"/>
        <v>15518.2</v>
      </c>
      <c r="D129" s="7">
        <f t="shared" si="136"/>
        <v>15518.2</v>
      </c>
      <c r="E129" s="48"/>
      <c r="F129" s="48"/>
      <c r="G129" s="48"/>
      <c r="H129" s="6"/>
      <c r="I129" s="6"/>
      <c r="J129" s="7"/>
      <c r="K129" s="7"/>
      <c r="L129" s="6"/>
      <c r="M129" s="6"/>
      <c r="N129" s="7"/>
      <c r="O129" s="7"/>
      <c r="P129" s="7"/>
      <c r="Q129" s="7"/>
      <c r="R129" s="7"/>
      <c r="S129" s="7"/>
      <c r="T129" s="6"/>
      <c r="U129" s="6"/>
      <c r="V129" s="6"/>
      <c r="W129" s="6"/>
      <c r="X129" s="6"/>
      <c r="Y129" s="6"/>
      <c r="Z129" s="7"/>
      <c r="AA129" s="7"/>
      <c r="AB129" s="7"/>
      <c r="AC129" s="6"/>
      <c r="AD129" s="6"/>
      <c r="AE129" s="6"/>
      <c r="AF129" s="7"/>
      <c r="AG129" s="7"/>
      <c r="AH129" s="7"/>
      <c r="AI129" s="52"/>
      <c r="AJ129" s="52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7"/>
      <c r="AV129" s="57"/>
      <c r="AW129" s="57"/>
      <c r="AX129" s="57"/>
      <c r="AY129" s="57"/>
      <c r="AZ129" s="57"/>
      <c r="BA129" s="52">
        <f t="shared" si="137"/>
        <v>0</v>
      </c>
      <c r="BB129" s="52">
        <f t="shared" si="138"/>
        <v>15518.2</v>
      </c>
      <c r="BC129" s="57">
        <f t="shared" si="144"/>
        <v>15518.2</v>
      </c>
      <c r="BD129" s="55"/>
      <c r="BE129" s="55"/>
      <c r="BF129" s="55"/>
      <c r="BG129" s="51"/>
      <c r="BH129" s="56"/>
      <c r="BI129" s="56"/>
      <c r="BJ129" s="51"/>
      <c r="BK129" s="55">
        <v>2640</v>
      </c>
      <c r="BL129" s="55">
        <v>2640</v>
      </c>
      <c r="BM129" s="51"/>
      <c r="BN129" s="55">
        <v>12878.2</v>
      </c>
      <c r="BO129" s="55">
        <v>12878.2</v>
      </c>
      <c r="BP129" s="51"/>
      <c r="BQ129" s="55"/>
      <c r="BR129" s="55"/>
    </row>
    <row r="130" spans="1:70" ht="15" customHeight="1" x14ac:dyDescent="0.25">
      <c r="A130" s="14" t="s">
        <v>107</v>
      </c>
      <c r="B130" s="7">
        <f t="shared" si="139"/>
        <v>0</v>
      </c>
      <c r="C130" s="6">
        <f t="shared" si="135"/>
        <v>16639</v>
      </c>
      <c r="D130" s="7">
        <f t="shared" si="136"/>
        <v>16639</v>
      </c>
      <c r="E130" s="48"/>
      <c r="F130" s="48"/>
      <c r="G130" s="48"/>
      <c r="H130" s="6"/>
      <c r="I130" s="6"/>
      <c r="J130" s="7"/>
      <c r="K130" s="7"/>
      <c r="L130" s="6"/>
      <c r="M130" s="6"/>
      <c r="N130" s="7"/>
      <c r="O130" s="7"/>
      <c r="P130" s="7"/>
      <c r="Q130" s="7"/>
      <c r="R130" s="7"/>
      <c r="S130" s="7"/>
      <c r="T130" s="6"/>
      <c r="U130" s="6"/>
      <c r="V130" s="6"/>
      <c r="W130" s="6"/>
      <c r="X130" s="6"/>
      <c r="Y130" s="6"/>
      <c r="Z130" s="7"/>
      <c r="AA130" s="7"/>
      <c r="AB130" s="7"/>
      <c r="AC130" s="6"/>
      <c r="AD130" s="6"/>
      <c r="AE130" s="6"/>
      <c r="AF130" s="7"/>
      <c r="AG130" s="7"/>
      <c r="AH130" s="7"/>
      <c r="AI130" s="52"/>
      <c r="AJ130" s="52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7"/>
      <c r="AV130" s="57"/>
      <c r="AW130" s="57"/>
      <c r="AX130" s="57"/>
      <c r="AY130" s="57"/>
      <c r="AZ130" s="57"/>
      <c r="BA130" s="52">
        <f t="shared" si="137"/>
        <v>0</v>
      </c>
      <c r="BB130" s="52">
        <f t="shared" si="138"/>
        <v>16639</v>
      </c>
      <c r="BC130" s="57">
        <f t="shared" si="144"/>
        <v>16639</v>
      </c>
      <c r="BD130" s="55"/>
      <c r="BE130" s="55"/>
      <c r="BF130" s="55"/>
      <c r="BG130" s="51"/>
      <c r="BH130" s="56"/>
      <c r="BI130" s="56"/>
      <c r="BJ130" s="51"/>
      <c r="BK130" s="55">
        <v>3000</v>
      </c>
      <c r="BL130" s="55">
        <v>3000</v>
      </c>
      <c r="BM130" s="51"/>
      <c r="BN130" s="55">
        <v>13639</v>
      </c>
      <c r="BO130" s="55">
        <v>13639</v>
      </c>
      <c r="BP130" s="51"/>
      <c r="BQ130" s="55"/>
      <c r="BR130" s="55"/>
    </row>
    <row r="131" spans="1:70" ht="47.25" x14ac:dyDescent="0.25">
      <c r="A131" s="15" t="s">
        <v>108</v>
      </c>
      <c r="B131" s="9">
        <f>SUM(B132:B147)</f>
        <v>0</v>
      </c>
      <c r="C131" s="16">
        <f>SUM(C132:C147)</f>
        <v>142334.79999999999</v>
      </c>
      <c r="D131" s="9">
        <f>SUM(D132:D147)</f>
        <v>142334.79999999999</v>
      </c>
      <c r="E131" s="33">
        <f t="shared" si="82"/>
        <v>0</v>
      </c>
      <c r="F131" s="33">
        <f t="shared" si="83"/>
        <v>0</v>
      </c>
      <c r="G131" s="33">
        <f t="shared" si="84"/>
        <v>0</v>
      </c>
      <c r="H131" s="9">
        <f t="shared" ref="H131:O131" si="145">SUM(H132:H147)</f>
        <v>0</v>
      </c>
      <c r="I131" s="9">
        <f t="shared" si="145"/>
        <v>0</v>
      </c>
      <c r="J131" s="9">
        <f t="shared" si="145"/>
        <v>0</v>
      </c>
      <c r="K131" s="9">
        <f t="shared" si="145"/>
        <v>0</v>
      </c>
      <c r="L131" s="9">
        <f t="shared" si="145"/>
        <v>0</v>
      </c>
      <c r="M131" s="9">
        <f t="shared" si="145"/>
        <v>0</v>
      </c>
      <c r="N131" s="9">
        <f t="shared" si="145"/>
        <v>0</v>
      </c>
      <c r="O131" s="9">
        <f t="shared" si="145"/>
        <v>0</v>
      </c>
      <c r="P131" s="9">
        <f t="shared" ref="P131:BJ131" si="146">SUM(P132:P147)</f>
        <v>0</v>
      </c>
      <c r="Q131" s="9">
        <f t="shared" si="146"/>
        <v>0</v>
      </c>
      <c r="R131" s="9">
        <f t="shared" si="146"/>
        <v>0</v>
      </c>
      <c r="S131" s="9">
        <f t="shared" si="146"/>
        <v>0</v>
      </c>
      <c r="T131" s="16">
        <f t="shared" si="146"/>
        <v>0</v>
      </c>
      <c r="U131" s="16">
        <f t="shared" si="146"/>
        <v>0</v>
      </c>
      <c r="V131" s="16">
        <f t="shared" si="146"/>
        <v>0</v>
      </c>
      <c r="W131" s="16">
        <f t="shared" ref="W131:Y131" si="147">SUM(W132:W147)</f>
        <v>0</v>
      </c>
      <c r="X131" s="16">
        <f t="shared" si="147"/>
        <v>0</v>
      </c>
      <c r="Y131" s="16">
        <f t="shared" si="147"/>
        <v>0</v>
      </c>
      <c r="Z131" s="9">
        <f t="shared" ref="Z131:AH131" si="148">SUM(Z132:Z147)</f>
        <v>0</v>
      </c>
      <c r="AA131" s="9">
        <f t="shared" si="148"/>
        <v>0</v>
      </c>
      <c r="AB131" s="9">
        <f t="shared" si="148"/>
        <v>0</v>
      </c>
      <c r="AC131" s="9">
        <f t="shared" si="148"/>
        <v>0</v>
      </c>
      <c r="AD131" s="9">
        <f t="shared" si="148"/>
        <v>0</v>
      </c>
      <c r="AE131" s="9">
        <f t="shared" si="148"/>
        <v>0</v>
      </c>
      <c r="AF131" s="9">
        <f>SUM(AF132:AF147)</f>
        <v>0</v>
      </c>
      <c r="AG131" s="9">
        <f t="shared" si="148"/>
        <v>0</v>
      </c>
      <c r="AH131" s="9">
        <f t="shared" si="148"/>
        <v>0</v>
      </c>
      <c r="AI131" s="19">
        <f t="shared" si="146"/>
        <v>0</v>
      </c>
      <c r="AJ131" s="19">
        <f t="shared" si="146"/>
        <v>0</v>
      </c>
      <c r="AK131" s="40">
        <f t="shared" si="146"/>
        <v>0</v>
      </c>
      <c r="AL131" s="40">
        <f t="shared" si="146"/>
        <v>0</v>
      </c>
      <c r="AM131" s="40">
        <f t="shared" si="146"/>
        <v>0</v>
      </c>
      <c r="AN131" s="40">
        <f t="shared" si="146"/>
        <v>0</v>
      </c>
      <c r="AO131" s="40">
        <f t="shared" si="146"/>
        <v>0</v>
      </c>
      <c r="AP131" s="19">
        <f t="shared" si="146"/>
        <v>0</v>
      </c>
      <c r="AQ131" s="19">
        <f t="shared" si="146"/>
        <v>0</v>
      </c>
      <c r="AR131" s="19">
        <f t="shared" si="146"/>
        <v>0</v>
      </c>
      <c r="AS131" s="19">
        <f t="shared" si="146"/>
        <v>0</v>
      </c>
      <c r="AT131" s="19">
        <f t="shared" si="146"/>
        <v>0</v>
      </c>
      <c r="AU131" s="19">
        <f t="shared" si="146"/>
        <v>0</v>
      </c>
      <c r="AV131" s="19">
        <f t="shared" si="146"/>
        <v>0</v>
      </c>
      <c r="AW131" s="19">
        <f t="shared" si="146"/>
        <v>0</v>
      </c>
      <c r="AX131" s="40">
        <f t="shared" si="146"/>
        <v>0</v>
      </c>
      <c r="AY131" s="40">
        <f t="shared" si="146"/>
        <v>0</v>
      </c>
      <c r="AZ131" s="40">
        <f t="shared" si="146"/>
        <v>0</v>
      </c>
      <c r="BA131" s="19">
        <f t="shared" si="146"/>
        <v>0</v>
      </c>
      <c r="BB131" s="19">
        <f t="shared" si="146"/>
        <v>142334.79999999999</v>
      </c>
      <c r="BC131" s="19">
        <f t="shared" si="146"/>
        <v>142334.79999999999</v>
      </c>
      <c r="BD131" s="40">
        <f t="shared" ref="BD131:BF131" si="149">SUM(BD132:BD147)</f>
        <v>0</v>
      </c>
      <c r="BE131" s="40">
        <f t="shared" si="149"/>
        <v>0</v>
      </c>
      <c r="BF131" s="40">
        <f t="shared" si="149"/>
        <v>0</v>
      </c>
      <c r="BG131" s="19">
        <f>SUM(BG132:BG147)</f>
        <v>0</v>
      </c>
      <c r="BH131" s="19">
        <f>SUM(BH132:BH147)</f>
        <v>0</v>
      </c>
      <c r="BI131" s="19">
        <f>SUM(BI132:BI147)</f>
        <v>0</v>
      </c>
      <c r="BJ131" s="40">
        <f t="shared" si="146"/>
        <v>0</v>
      </c>
      <c r="BK131" s="40">
        <f>SUM(BK132:BK147)</f>
        <v>41220</v>
      </c>
      <c r="BL131" s="40">
        <f>SUM(BL132:BL147)</f>
        <v>41220</v>
      </c>
      <c r="BM131" s="40">
        <f t="shared" ref="BM131" si="150">SUM(BM132:BM147)</f>
        <v>0</v>
      </c>
      <c r="BN131" s="40">
        <f>SUM(BN132:BN147)</f>
        <v>101114.80000000002</v>
      </c>
      <c r="BO131" s="40">
        <f>SUM(BO132:BO147)</f>
        <v>101114.80000000002</v>
      </c>
      <c r="BP131" s="40">
        <f t="shared" ref="BP131" si="151">SUM(BP132:BP147)</f>
        <v>0</v>
      </c>
      <c r="BQ131" s="40">
        <f>SUM(BQ132:BQ147)</f>
        <v>0</v>
      </c>
      <c r="BR131" s="40">
        <f>SUM(BR132:BR147)</f>
        <v>0</v>
      </c>
    </row>
    <row r="132" spans="1:70" ht="15" customHeight="1" x14ac:dyDescent="0.25">
      <c r="A132" s="14" t="s">
        <v>109</v>
      </c>
      <c r="B132" s="7">
        <f>SUM(E132+N132+Z132+BA132)</f>
        <v>0</v>
      </c>
      <c r="C132" s="6">
        <f t="shared" ref="C132:C147" si="152">O132+AA132+I132+L132+BB132</f>
        <v>11392</v>
      </c>
      <c r="D132" s="7">
        <f t="shared" ref="D132:D147" si="153">P132+AB132+J132+M132+BC132</f>
        <v>11392</v>
      </c>
      <c r="E132" s="48"/>
      <c r="F132" s="48"/>
      <c r="G132" s="48"/>
      <c r="H132" s="6"/>
      <c r="I132" s="6"/>
      <c r="J132" s="7"/>
      <c r="K132" s="7"/>
      <c r="L132" s="6"/>
      <c r="M132" s="6"/>
      <c r="N132" s="7"/>
      <c r="O132" s="7"/>
      <c r="P132" s="7"/>
      <c r="Q132" s="7"/>
      <c r="R132" s="7"/>
      <c r="S132" s="7"/>
      <c r="T132" s="6"/>
      <c r="U132" s="6"/>
      <c r="V132" s="6"/>
      <c r="W132" s="6"/>
      <c r="X132" s="6"/>
      <c r="Y132" s="6"/>
      <c r="Z132" s="7"/>
      <c r="AA132" s="7"/>
      <c r="AB132" s="7"/>
      <c r="AC132" s="6"/>
      <c r="AD132" s="6"/>
      <c r="AE132" s="6"/>
      <c r="AF132" s="7"/>
      <c r="AG132" s="7"/>
      <c r="AH132" s="7"/>
      <c r="AI132" s="52"/>
      <c r="AJ132" s="52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57"/>
      <c r="AV132" s="57"/>
      <c r="AW132" s="57"/>
      <c r="AX132" s="57"/>
      <c r="AY132" s="57"/>
      <c r="AZ132" s="57"/>
      <c r="BA132" s="52">
        <f t="shared" ref="BA132:BA147" si="154">SUM(BD132+BG132+BJ132+BM132)</f>
        <v>0</v>
      </c>
      <c r="BB132" s="52">
        <f t="shared" si="138"/>
        <v>11392</v>
      </c>
      <c r="BC132" s="57">
        <f t="shared" ref="BC132:BC147" si="155">BL132+BI132+BF132+BO132</f>
        <v>11392</v>
      </c>
      <c r="BD132" s="55"/>
      <c r="BE132" s="55"/>
      <c r="BF132" s="55"/>
      <c r="BG132" s="51"/>
      <c r="BH132" s="56"/>
      <c r="BI132" s="56"/>
      <c r="BJ132" s="51"/>
      <c r="BK132" s="55">
        <v>3120</v>
      </c>
      <c r="BL132" s="55">
        <v>3120</v>
      </c>
      <c r="BM132" s="51"/>
      <c r="BN132" s="55">
        <v>8272</v>
      </c>
      <c r="BO132" s="55">
        <v>8272</v>
      </c>
      <c r="BP132" s="51"/>
      <c r="BQ132" s="55"/>
      <c r="BR132" s="55"/>
    </row>
    <row r="133" spans="1:70" ht="15" customHeight="1" x14ac:dyDescent="0.25">
      <c r="A133" s="14" t="s">
        <v>110</v>
      </c>
      <c r="B133" s="7">
        <f t="shared" ref="B133:B147" si="156">SUM(E133+N133+Z133+BA133)</f>
        <v>0</v>
      </c>
      <c r="C133" s="6">
        <f t="shared" si="152"/>
        <v>7214.6</v>
      </c>
      <c r="D133" s="7">
        <f t="shared" si="153"/>
        <v>7214.6</v>
      </c>
      <c r="E133" s="48"/>
      <c r="F133" s="48"/>
      <c r="G133" s="48"/>
      <c r="H133" s="6"/>
      <c r="I133" s="6"/>
      <c r="J133" s="7"/>
      <c r="K133" s="7"/>
      <c r="L133" s="6"/>
      <c r="M133" s="6"/>
      <c r="N133" s="7"/>
      <c r="O133" s="7"/>
      <c r="P133" s="7"/>
      <c r="Q133" s="7"/>
      <c r="R133" s="7"/>
      <c r="S133" s="7"/>
      <c r="T133" s="6"/>
      <c r="U133" s="6"/>
      <c r="V133" s="6"/>
      <c r="W133" s="6"/>
      <c r="X133" s="6"/>
      <c r="Y133" s="6"/>
      <c r="Z133" s="7"/>
      <c r="AA133" s="7"/>
      <c r="AB133" s="7"/>
      <c r="AC133" s="6"/>
      <c r="AD133" s="6"/>
      <c r="AE133" s="6"/>
      <c r="AF133" s="7"/>
      <c r="AG133" s="7"/>
      <c r="AH133" s="7"/>
      <c r="AI133" s="52"/>
      <c r="AJ133" s="52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U133" s="57"/>
      <c r="AV133" s="57"/>
      <c r="AW133" s="57"/>
      <c r="AX133" s="57"/>
      <c r="AY133" s="57"/>
      <c r="AZ133" s="57"/>
      <c r="BA133" s="52">
        <f t="shared" si="154"/>
        <v>0</v>
      </c>
      <c r="BB133" s="52">
        <f t="shared" si="138"/>
        <v>7214.6</v>
      </c>
      <c r="BC133" s="57">
        <f t="shared" si="155"/>
        <v>7214.6</v>
      </c>
      <c r="BD133" s="55"/>
      <c r="BE133" s="55"/>
      <c r="BF133" s="55"/>
      <c r="BG133" s="51"/>
      <c r="BH133" s="56"/>
      <c r="BI133" s="56"/>
      <c r="BJ133" s="51"/>
      <c r="BK133" s="55">
        <v>2220</v>
      </c>
      <c r="BL133" s="55">
        <v>2220</v>
      </c>
      <c r="BM133" s="51"/>
      <c r="BN133" s="55">
        <v>4994.6000000000004</v>
      </c>
      <c r="BO133" s="55">
        <v>4994.6000000000004</v>
      </c>
      <c r="BP133" s="51"/>
      <c r="BQ133" s="55"/>
      <c r="BR133" s="55"/>
    </row>
    <row r="134" spans="1:70" ht="15" customHeight="1" x14ac:dyDescent="0.25">
      <c r="A134" s="14" t="s">
        <v>111</v>
      </c>
      <c r="B134" s="7">
        <f t="shared" si="156"/>
        <v>0</v>
      </c>
      <c r="C134" s="6">
        <f t="shared" si="152"/>
        <v>8015.6</v>
      </c>
      <c r="D134" s="7">
        <f t="shared" si="153"/>
        <v>8015.6</v>
      </c>
      <c r="E134" s="48"/>
      <c r="F134" s="48"/>
      <c r="G134" s="48"/>
      <c r="H134" s="6"/>
      <c r="I134" s="6"/>
      <c r="J134" s="7"/>
      <c r="K134" s="7"/>
      <c r="L134" s="6"/>
      <c r="M134" s="6"/>
      <c r="N134" s="7"/>
      <c r="O134" s="7"/>
      <c r="P134" s="7"/>
      <c r="Q134" s="7"/>
      <c r="R134" s="7"/>
      <c r="S134" s="7"/>
      <c r="T134" s="6"/>
      <c r="U134" s="6"/>
      <c r="V134" s="6"/>
      <c r="W134" s="6"/>
      <c r="X134" s="6"/>
      <c r="Y134" s="6"/>
      <c r="Z134" s="7"/>
      <c r="AA134" s="7"/>
      <c r="AB134" s="7"/>
      <c r="AC134" s="6"/>
      <c r="AD134" s="6"/>
      <c r="AE134" s="6"/>
      <c r="AF134" s="7"/>
      <c r="AG134" s="7"/>
      <c r="AH134" s="7"/>
      <c r="AI134" s="52"/>
      <c r="AJ134" s="52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U134" s="57"/>
      <c r="AV134" s="57"/>
      <c r="AW134" s="57"/>
      <c r="AX134" s="57"/>
      <c r="AY134" s="57"/>
      <c r="AZ134" s="57"/>
      <c r="BA134" s="52">
        <f t="shared" si="154"/>
        <v>0</v>
      </c>
      <c r="BB134" s="52">
        <f t="shared" si="138"/>
        <v>8015.6</v>
      </c>
      <c r="BC134" s="57">
        <f t="shared" si="155"/>
        <v>8015.6</v>
      </c>
      <c r="BD134" s="55"/>
      <c r="BE134" s="55"/>
      <c r="BF134" s="55"/>
      <c r="BG134" s="51"/>
      <c r="BH134" s="56"/>
      <c r="BI134" s="56"/>
      <c r="BJ134" s="51"/>
      <c r="BK134" s="55">
        <v>2400</v>
      </c>
      <c r="BL134" s="55">
        <v>2400</v>
      </c>
      <c r="BM134" s="51"/>
      <c r="BN134" s="55">
        <v>5615.6</v>
      </c>
      <c r="BO134" s="55">
        <v>5615.6</v>
      </c>
      <c r="BP134" s="51"/>
      <c r="BQ134" s="55"/>
      <c r="BR134" s="55"/>
    </row>
    <row r="135" spans="1:70" ht="15" customHeight="1" x14ac:dyDescent="0.25">
      <c r="A135" s="14" t="s">
        <v>112</v>
      </c>
      <c r="B135" s="7">
        <f t="shared" si="156"/>
        <v>0</v>
      </c>
      <c r="C135" s="6">
        <f t="shared" si="152"/>
        <v>8687.4</v>
      </c>
      <c r="D135" s="7">
        <f t="shared" si="153"/>
        <v>8687.4</v>
      </c>
      <c r="E135" s="48"/>
      <c r="F135" s="48"/>
      <c r="G135" s="48"/>
      <c r="H135" s="6"/>
      <c r="I135" s="6"/>
      <c r="J135" s="7"/>
      <c r="K135" s="7"/>
      <c r="L135" s="6"/>
      <c r="M135" s="6"/>
      <c r="N135" s="7"/>
      <c r="O135" s="7"/>
      <c r="P135" s="7"/>
      <c r="Q135" s="7"/>
      <c r="R135" s="7"/>
      <c r="S135" s="7"/>
      <c r="T135" s="6"/>
      <c r="U135" s="6"/>
      <c r="V135" s="6"/>
      <c r="W135" s="6"/>
      <c r="X135" s="6"/>
      <c r="Y135" s="6"/>
      <c r="Z135" s="7"/>
      <c r="AA135" s="7"/>
      <c r="AB135" s="7"/>
      <c r="AC135" s="6"/>
      <c r="AD135" s="6"/>
      <c r="AE135" s="6"/>
      <c r="AF135" s="7"/>
      <c r="AG135" s="7"/>
      <c r="AH135" s="7"/>
      <c r="AI135" s="52"/>
      <c r="AJ135" s="52"/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U135" s="57"/>
      <c r="AV135" s="57"/>
      <c r="AW135" s="57"/>
      <c r="AX135" s="57"/>
      <c r="AY135" s="57"/>
      <c r="AZ135" s="57"/>
      <c r="BA135" s="52">
        <f t="shared" si="154"/>
        <v>0</v>
      </c>
      <c r="BB135" s="52">
        <f t="shared" si="138"/>
        <v>8687.4</v>
      </c>
      <c r="BC135" s="57">
        <f t="shared" si="155"/>
        <v>8687.4</v>
      </c>
      <c r="BD135" s="55"/>
      <c r="BE135" s="55"/>
      <c r="BF135" s="55"/>
      <c r="BG135" s="51"/>
      <c r="BH135" s="56"/>
      <c r="BI135" s="56"/>
      <c r="BJ135" s="51"/>
      <c r="BK135" s="55">
        <v>2700</v>
      </c>
      <c r="BL135" s="55">
        <v>2700</v>
      </c>
      <c r="BM135" s="51"/>
      <c r="BN135" s="55">
        <v>5987.4</v>
      </c>
      <c r="BO135" s="55">
        <v>5987.4</v>
      </c>
      <c r="BP135" s="51"/>
      <c r="BQ135" s="55"/>
      <c r="BR135" s="55"/>
    </row>
    <row r="136" spans="1:70" ht="15" customHeight="1" x14ac:dyDescent="0.25">
      <c r="A136" s="14" t="s">
        <v>113</v>
      </c>
      <c r="B136" s="7">
        <f t="shared" si="156"/>
        <v>0</v>
      </c>
      <c r="C136" s="6">
        <f t="shared" si="152"/>
        <v>6589.5</v>
      </c>
      <c r="D136" s="7">
        <f t="shared" si="153"/>
        <v>6589.5</v>
      </c>
      <c r="E136" s="48"/>
      <c r="F136" s="48"/>
      <c r="G136" s="48"/>
      <c r="H136" s="6"/>
      <c r="I136" s="6"/>
      <c r="J136" s="7"/>
      <c r="K136" s="7"/>
      <c r="L136" s="6"/>
      <c r="M136" s="6"/>
      <c r="N136" s="7"/>
      <c r="O136" s="7"/>
      <c r="P136" s="7"/>
      <c r="Q136" s="7"/>
      <c r="R136" s="7"/>
      <c r="S136" s="7"/>
      <c r="T136" s="6"/>
      <c r="U136" s="6"/>
      <c r="V136" s="6"/>
      <c r="W136" s="6"/>
      <c r="X136" s="6"/>
      <c r="Y136" s="6"/>
      <c r="Z136" s="7"/>
      <c r="AA136" s="7"/>
      <c r="AB136" s="7"/>
      <c r="AC136" s="6"/>
      <c r="AD136" s="6"/>
      <c r="AE136" s="6"/>
      <c r="AF136" s="7"/>
      <c r="AG136" s="7"/>
      <c r="AH136" s="7"/>
      <c r="AI136" s="52"/>
      <c r="AJ136" s="52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7"/>
      <c r="BA136" s="52">
        <f t="shared" si="154"/>
        <v>0</v>
      </c>
      <c r="BB136" s="52">
        <f t="shared" si="138"/>
        <v>6589.5</v>
      </c>
      <c r="BC136" s="57">
        <f t="shared" si="155"/>
        <v>6589.5</v>
      </c>
      <c r="BD136" s="55"/>
      <c r="BE136" s="55"/>
      <c r="BF136" s="55"/>
      <c r="BG136" s="51"/>
      <c r="BH136" s="56"/>
      <c r="BI136" s="56"/>
      <c r="BJ136" s="51"/>
      <c r="BK136" s="55">
        <v>2220</v>
      </c>
      <c r="BL136" s="55">
        <v>2220</v>
      </c>
      <c r="BM136" s="51"/>
      <c r="BN136" s="55">
        <v>4369.5</v>
      </c>
      <c r="BO136" s="55">
        <v>4369.5</v>
      </c>
      <c r="BP136" s="51"/>
      <c r="BQ136" s="55"/>
      <c r="BR136" s="55"/>
    </row>
    <row r="137" spans="1:70" ht="15" customHeight="1" x14ac:dyDescent="0.25">
      <c r="A137" s="14" t="s">
        <v>114</v>
      </c>
      <c r="B137" s="7">
        <f t="shared" si="156"/>
        <v>0</v>
      </c>
      <c r="C137" s="6">
        <f t="shared" si="152"/>
        <v>10021.9</v>
      </c>
      <c r="D137" s="7">
        <f t="shared" si="153"/>
        <v>10021.9</v>
      </c>
      <c r="E137" s="48"/>
      <c r="F137" s="48"/>
      <c r="G137" s="48"/>
      <c r="H137" s="6"/>
      <c r="I137" s="6"/>
      <c r="J137" s="7"/>
      <c r="K137" s="7"/>
      <c r="L137" s="6"/>
      <c r="M137" s="6"/>
      <c r="N137" s="7"/>
      <c r="O137" s="7"/>
      <c r="P137" s="7"/>
      <c r="Q137" s="7"/>
      <c r="R137" s="7"/>
      <c r="S137" s="7"/>
      <c r="T137" s="6"/>
      <c r="U137" s="6"/>
      <c r="V137" s="6"/>
      <c r="W137" s="6"/>
      <c r="X137" s="6"/>
      <c r="Y137" s="6"/>
      <c r="Z137" s="7"/>
      <c r="AA137" s="7"/>
      <c r="AB137" s="7"/>
      <c r="AC137" s="6"/>
      <c r="AD137" s="6"/>
      <c r="AE137" s="6"/>
      <c r="AF137" s="7"/>
      <c r="AG137" s="7"/>
      <c r="AH137" s="7"/>
      <c r="AI137" s="52"/>
      <c r="AJ137" s="52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2">
        <f t="shared" si="154"/>
        <v>0</v>
      </c>
      <c r="BB137" s="52">
        <f t="shared" si="138"/>
        <v>10021.9</v>
      </c>
      <c r="BC137" s="57">
        <f t="shared" si="155"/>
        <v>10021.9</v>
      </c>
      <c r="BD137" s="55"/>
      <c r="BE137" s="55"/>
      <c r="BF137" s="55"/>
      <c r="BG137" s="51"/>
      <c r="BH137" s="56"/>
      <c r="BI137" s="56"/>
      <c r="BJ137" s="51"/>
      <c r="BK137" s="55">
        <v>3300</v>
      </c>
      <c r="BL137" s="55">
        <v>3300</v>
      </c>
      <c r="BM137" s="51"/>
      <c r="BN137" s="55">
        <v>6721.9</v>
      </c>
      <c r="BO137" s="55">
        <v>6721.9</v>
      </c>
      <c r="BP137" s="51"/>
      <c r="BQ137" s="55"/>
      <c r="BR137" s="55"/>
    </row>
    <row r="138" spans="1:70" ht="15" customHeight="1" x14ac:dyDescent="0.25">
      <c r="A138" s="14" t="s">
        <v>115</v>
      </c>
      <c r="B138" s="7">
        <f t="shared" si="156"/>
        <v>0</v>
      </c>
      <c r="C138" s="6">
        <f t="shared" si="152"/>
        <v>7427.1</v>
      </c>
      <c r="D138" s="7">
        <f t="shared" si="153"/>
        <v>7427.1</v>
      </c>
      <c r="E138" s="48"/>
      <c r="F138" s="48"/>
      <c r="G138" s="48"/>
      <c r="H138" s="6"/>
      <c r="I138" s="6"/>
      <c r="J138" s="7"/>
      <c r="K138" s="7"/>
      <c r="L138" s="6"/>
      <c r="M138" s="6"/>
      <c r="N138" s="7"/>
      <c r="O138" s="7"/>
      <c r="P138" s="7"/>
      <c r="Q138" s="7"/>
      <c r="R138" s="7"/>
      <c r="S138" s="7"/>
      <c r="T138" s="6"/>
      <c r="U138" s="6"/>
      <c r="V138" s="6"/>
      <c r="W138" s="6"/>
      <c r="X138" s="6"/>
      <c r="Y138" s="6"/>
      <c r="Z138" s="7"/>
      <c r="AA138" s="7"/>
      <c r="AB138" s="7"/>
      <c r="AC138" s="6"/>
      <c r="AD138" s="6"/>
      <c r="AE138" s="6"/>
      <c r="AF138" s="7"/>
      <c r="AG138" s="7"/>
      <c r="AH138" s="7"/>
      <c r="AI138" s="52"/>
      <c r="AJ138" s="52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2">
        <f t="shared" si="154"/>
        <v>0</v>
      </c>
      <c r="BB138" s="52">
        <f t="shared" si="138"/>
        <v>7427.1</v>
      </c>
      <c r="BC138" s="57">
        <f t="shared" si="155"/>
        <v>7427.1</v>
      </c>
      <c r="BD138" s="55"/>
      <c r="BE138" s="55"/>
      <c r="BF138" s="55"/>
      <c r="BG138" s="51"/>
      <c r="BH138" s="56"/>
      <c r="BI138" s="56"/>
      <c r="BJ138" s="51"/>
      <c r="BK138" s="55">
        <v>2220</v>
      </c>
      <c r="BL138" s="55">
        <v>2220</v>
      </c>
      <c r="BM138" s="51"/>
      <c r="BN138" s="55">
        <v>5207.1000000000004</v>
      </c>
      <c r="BO138" s="55">
        <v>5207.1000000000004</v>
      </c>
      <c r="BP138" s="51"/>
      <c r="BQ138" s="55"/>
      <c r="BR138" s="55"/>
    </row>
    <row r="139" spans="1:70" ht="15" customHeight="1" x14ac:dyDescent="0.25">
      <c r="A139" s="14" t="s">
        <v>116</v>
      </c>
      <c r="B139" s="7">
        <f t="shared" si="156"/>
        <v>0</v>
      </c>
      <c r="C139" s="6">
        <f t="shared" si="152"/>
        <v>7865.8</v>
      </c>
      <c r="D139" s="7">
        <f t="shared" si="153"/>
        <v>7865.8</v>
      </c>
      <c r="E139" s="48"/>
      <c r="F139" s="48"/>
      <c r="G139" s="48"/>
      <c r="H139" s="6"/>
      <c r="I139" s="6"/>
      <c r="J139" s="7"/>
      <c r="K139" s="7"/>
      <c r="L139" s="6"/>
      <c r="M139" s="6"/>
      <c r="N139" s="7"/>
      <c r="O139" s="7"/>
      <c r="P139" s="7"/>
      <c r="Q139" s="7"/>
      <c r="R139" s="7"/>
      <c r="S139" s="7"/>
      <c r="T139" s="6"/>
      <c r="U139" s="6"/>
      <c r="V139" s="6"/>
      <c r="W139" s="6"/>
      <c r="X139" s="6"/>
      <c r="Y139" s="6"/>
      <c r="Z139" s="7"/>
      <c r="AA139" s="7"/>
      <c r="AB139" s="7"/>
      <c r="AC139" s="6"/>
      <c r="AD139" s="6"/>
      <c r="AE139" s="6"/>
      <c r="AF139" s="7"/>
      <c r="AG139" s="7"/>
      <c r="AH139" s="7"/>
      <c r="AI139" s="52"/>
      <c r="AJ139" s="52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2">
        <f t="shared" si="154"/>
        <v>0</v>
      </c>
      <c r="BB139" s="52">
        <f t="shared" si="138"/>
        <v>7865.8</v>
      </c>
      <c r="BC139" s="57">
        <f t="shared" si="155"/>
        <v>7865.8</v>
      </c>
      <c r="BD139" s="55"/>
      <c r="BE139" s="55"/>
      <c r="BF139" s="55"/>
      <c r="BG139" s="51"/>
      <c r="BH139" s="56"/>
      <c r="BI139" s="56"/>
      <c r="BJ139" s="51"/>
      <c r="BK139" s="55">
        <v>2400</v>
      </c>
      <c r="BL139" s="55">
        <v>2400</v>
      </c>
      <c r="BM139" s="51"/>
      <c r="BN139" s="55">
        <v>5465.8</v>
      </c>
      <c r="BO139" s="55">
        <v>5465.8</v>
      </c>
      <c r="BP139" s="51"/>
      <c r="BQ139" s="55"/>
      <c r="BR139" s="55"/>
    </row>
    <row r="140" spans="1:70" ht="15" customHeight="1" x14ac:dyDescent="0.25">
      <c r="A140" s="14" t="s">
        <v>117</v>
      </c>
      <c r="B140" s="7">
        <f t="shared" si="156"/>
        <v>0</v>
      </c>
      <c r="C140" s="6">
        <f t="shared" si="152"/>
        <v>8962.2999999999993</v>
      </c>
      <c r="D140" s="7">
        <f t="shared" si="153"/>
        <v>8962.2999999999993</v>
      </c>
      <c r="E140" s="48"/>
      <c r="F140" s="48"/>
      <c r="G140" s="48"/>
      <c r="H140" s="6"/>
      <c r="I140" s="6"/>
      <c r="J140" s="7"/>
      <c r="K140" s="7"/>
      <c r="L140" s="6"/>
      <c r="M140" s="6"/>
      <c r="N140" s="7"/>
      <c r="O140" s="7"/>
      <c r="P140" s="7"/>
      <c r="Q140" s="7"/>
      <c r="R140" s="7"/>
      <c r="S140" s="7"/>
      <c r="T140" s="6"/>
      <c r="U140" s="6"/>
      <c r="V140" s="6"/>
      <c r="W140" s="6"/>
      <c r="X140" s="6"/>
      <c r="Y140" s="6"/>
      <c r="Z140" s="7"/>
      <c r="AA140" s="7"/>
      <c r="AB140" s="7"/>
      <c r="AC140" s="6"/>
      <c r="AD140" s="6"/>
      <c r="AE140" s="6"/>
      <c r="AF140" s="7"/>
      <c r="AG140" s="7"/>
      <c r="AH140" s="7"/>
      <c r="AI140" s="52"/>
      <c r="AJ140" s="52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2">
        <f t="shared" si="154"/>
        <v>0</v>
      </c>
      <c r="BB140" s="52">
        <f t="shared" si="138"/>
        <v>8962.2999999999993</v>
      </c>
      <c r="BC140" s="57">
        <f t="shared" si="155"/>
        <v>8962.2999999999993</v>
      </c>
      <c r="BD140" s="55"/>
      <c r="BE140" s="55"/>
      <c r="BF140" s="55"/>
      <c r="BG140" s="51"/>
      <c r="BH140" s="56"/>
      <c r="BI140" s="56"/>
      <c r="BJ140" s="51"/>
      <c r="BK140" s="55">
        <v>2220</v>
      </c>
      <c r="BL140" s="55">
        <v>2220</v>
      </c>
      <c r="BM140" s="51"/>
      <c r="BN140" s="55">
        <v>6742.3</v>
      </c>
      <c r="BO140" s="55">
        <v>6742.3</v>
      </c>
      <c r="BP140" s="51"/>
      <c r="BQ140" s="55"/>
      <c r="BR140" s="55"/>
    </row>
    <row r="141" spans="1:70" ht="15" customHeight="1" x14ac:dyDescent="0.25">
      <c r="A141" s="14" t="s">
        <v>118</v>
      </c>
      <c r="B141" s="7">
        <f t="shared" si="156"/>
        <v>0</v>
      </c>
      <c r="C141" s="6">
        <f t="shared" si="152"/>
        <v>7290.1</v>
      </c>
      <c r="D141" s="7">
        <f t="shared" si="153"/>
        <v>7290.1</v>
      </c>
      <c r="E141" s="48"/>
      <c r="F141" s="48"/>
      <c r="G141" s="48"/>
      <c r="H141" s="6"/>
      <c r="I141" s="6"/>
      <c r="J141" s="7"/>
      <c r="K141" s="7"/>
      <c r="L141" s="6"/>
      <c r="M141" s="6"/>
      <c r="N141" s="7"/>
      <c r="O141" s="7"/>
      <c r="P141" s="7"/>
      <c r="Q141" s="7"/>
      <c r="R141" s="7"/>
      <c r="S141" s="7"/>
      <c r="T141" s="6"/>
      <c r="U141" s="6"/>
      <c r="V141" s="6"/>
      <c r="W141" s="6"/>
      <c r="X141" s="6"/>
      <c r="Y141" s="6"/>
      <c r="Z141" s="7"/>
      <c r="AA141" s="7"/>
      <c r="AB141" s="7"/>
      <c r="AC141" s="6"/>
      <c r="AD141" s="6"/>
      <c r="AE141" s="6"/>
      <c r="AF141" s="7"/>
      <c r="AG141" s="7"/>
      <c r="AH141" s="7"/>
      <c r="AI141" s="52"/>
      <c r="AJ141" s="52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2">
        <f t="shared" si="154"/>
        <v>0</v>
      </c>
      <c r="BB141" s="52">
        <f t="shared" si="138"/>
        <v>7290.1</v>
      </c>
      <c r="BC141" s="57">
        <f t="shared" si="155"/>
        <v>7290.1</v>
      </c>
      <c r="BD141" s="55"/>
      <c r="BE141" s="55"/>
      <c r="BF141" s="55"/>
      <c r="BG141" s="51"/>
      <c r="BH141" s="56"/>
      <c r="BI141" s="56"/>
      <c r="BJ141" s="51"/>
      <c r="BK141" s="55">
        <v>2220</v>
      </c>
      <c r="BL141" s="55">
        <v>2220</v>
      </c>
      <c r="BM141" s="51"/>
      <c r="BN141" s="55">
        <v>5070.1000000000004</v>
      </c>
      <c r="BO141" s="55">
        <v>5070.1000000000004</v>
      </c>
      <c r="BP141" s="51"/>
      <c r="BQ141" s="55"/>
      <c r="BR141" s="55"/>
    </row>
    <row r="142" spans="1:70" ht="15" customHeight="1" x14ac:dyDescent="0.25">
      <c r="A142" s="14" t="s">
        <v>119</v>
      </c>
      <c r="B142" s="7">
        <f t="shared" si="156"/>
        <v>0</v>
      </c>
      <c r="C142" s="6">
        <f t="shared" si="152"/>
        <v>9981.4</v>
      </c>
      <c r="D142" s="7">
        <f t="shared" si="153"/>
        <v>9981.4</v>
      </c>
      <c r="E142" s="48"/>
      <c r="F142" s="48"/>
      <c r="G142" s="48"/>
      <c r="H142" s="6"/>
      <c r="I142" s="6"/>
      <c r="J142" s="7"/>
      <c r="K142" s="7"/>
      <c r="L142" s="6"/>
      <c r="M142" s="6"/>
      <c r="N142" s="7"/>
      <c r="O142" s="7"/>
      <c r="P142" s="7"/>
      <c r="Q142" s="7"/>
      <c r="R142" s="7"/>
      <c r="S142" s="7"/>
      <c r="T142" s="6"/>
      <c r="U142" s="6"/>
      <c r="V142" s="6"/>
      <c r="W142" s="6"/>
      <c r="X142" s="6"/>
      <c r="Y142" s="6"/>
      <c r="Z142" s="7"/>
      <c r="AA142" s="7"/>
      <c r="AB142" s="7"/>
      <c r="AC142" s="6"/>
      <c r="AD142" s="6"/>
      <c r="AE142" s="6"/>
      <c r="AF142" s="7"/>
      <c r="AG142" s="7"/>
      <c r="AH142" s="7"/>
      <c r="AI142" s="52"/>
      <c r="AJ142" s="52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2">
        <f t="shared" si="154"/>
        <v>0</v>
      </c>
      <c r="BB142" s="52">
        <f t="shared" si="138"/>
        <v>9981.4</v>
      </c>
      <c r="BC142" s="57">
        <f t="shared" si="155"/>
        <v>9981.4</v>
      </c>
      <c r="BD142" s="55"/>
      <c r="BE142" s="55"/>
      <c r="BF142" s="55"/>
      <c r="BG142" s="51"/>
      <c r="BH142" s="56"/>
      <c r="BI142" s="56"/>
      <c r="BJ142" s="51"/>
      <c r="BK142" s="55">
        <v>3300</v>
      </c>
      <c r="BL142" s="55">
        <v>3300</v>
      </c>
      <c r="BM142" s="51"/>
      <c r="BN142" s="55">
        <v>6681.4</v>
      </c>
      <c r="BO142" s="55">
        <v>6681.4</v>
      </c>
      <c r="BP142" s="51"/>
      <c r="BQ142" s="55"/>
      <c r="BR142" s="55"/>
    </row>
    <row r="143" spans="1:70" ht="15" customHeight="1" x14ac:dyDescent="0.25">
      <c r="A143" s="14" t="s">
        <v>120</v>
      </c>
      <c r="B143" s="7">
        <f t="shared" si="156"/>
        <v>0</v>
      </c>
      <c r="C143" s="6">
        <f t="shared" si="152"/>
        <v>10774.4</v>
      </c>
      <c r="D143" s="7">
        <f t="shared" si="153"/>
        <v>10774.4</v>
      </c>
      <c r="E143" s="48"/>
      <c r="F143" s="48"/>
      <c r="G143" s="48"/>
      <c r="H143" s="6"/>
      <c r="I143" s="6"/>
      <c r="J143" s="7"/>
      <c r="K143" s="7"/>
      <c r="L143" s="6"/>
      <c r="M143" s="6"/>
      <c r="N143" s="7"/>
      <c r="O143" s="7"/>
      <c r="P143" s="7"/>
      <c r="Q143" s="7"/>
      <c r="R143" s="7"/>
      <c r="S143" s="7"/>
      <c r="T143" s="6"/>
      <c r="U143" s="6"/>
      <c r="V143" s="6"/>
      <c r="W143" s="6"/>
      <c r="X143" s="6"/>
      <c r="Y143" s="6"/>
      <c r="Z143" s="7"/>
      <c r="AA143" s="7"/>
      <c r="AB143" s="7"/>
      <c r="AC143" s="6"/>
      <c r="AD143" s="6"/>
      <c r="AE143" s="6"/>
      <c r="AF143" s="7"/>
      <c r="AG143" s="7"/>
      <c r="AH143" s="7"/>
      <c r="AI143" s="52"/>
      <c r="AJ143" s="52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2">
        <f t="shared" si="154"/>
        <v>0</v>
      </c>
      <c r="BB143" s="52">
        <f t="shared" si="138"/>
        <v>10774.4</v>
      </c>
      <c r="BC143" s="57">
        <f t="shared" si="155"/>
        <v>10774.4</v>
      </c>
      <c r="BD143" s="55"/>
      <c r="BE143" s="55"/>
      <c r="BF143" s="55"/>
      <c r="BG143" s="51"/>
      <c r="BH143" s="56"/>
      <c r="BI143" s="56"/>
      <c r="BJ143" s="51"/>
      <c r="BK143" s="55">
        <v>3300</v>
      </c>
      <c r="BL143" s="55">
        <v>3300</v>
      </c>
      <c r="BM143" s="51"/>
      <c r="BN143" s="55">
        <v>7474.4</v>
      </c>
      <c r="BO143" s="55">
        <v>7474.4</v>
      </c>
      <c r="BP143" s="51"/>
      <c r="BQ143" s="55"/>
      <c r="BR143" s="55"/>
    </row>
    <row r="144" spans="1:70" ht="15" customHeight="1" x14ac:dyDescent="0.25">
      <c r="A144" s="14" t="s">
        <v>121</v>
      </c>
      <c r="B144" s="7">
        <f t="shared" si="156"/>
        <v>0</v>
      </c>
      <c r="C144" s="6">
        <f t="shared" si="152"/>
        <v>9309.2999999999993</v>
      </c>
      <c r="D144" s="7">
        <f t="shared" si="153"/>
        <v>9309.2999999999993</v>
      </c>
      <c r="E144" s="48"/>
      <c r="F144" s="48"/>
      <c r="G144" s="48"/>
      <c r="H144" s="6"/>
      <c r="I144" s="6"/>
      <c r="J144" s="7"/>
      <c r="K144" s="7"/>
      <c r="L144" s="6"/>
      <c r="M144" s="6"/>
      <c r="N144" s="7"/>
      <c r="O144" s="7"/>
      <c r="P144" s="7"/>
      <c r="Q144" s="7"/>
      <c r="R144" s="7"/>
      <c r="S144" s="7"/>
      <c r="T144" s="6"/>
      <c r="U144" s="6"/>
      <c r="V144" s="6"/>
      <c r="W144" s="6"/>
      <c r="X144" s="6"/>
      <c r="Y144" s="6"/>
      <c r="Z144" s="7"/>
      <c r="AA144" s="7"/>
      <c r="AB144" s="7"/>
      <c r="AC144" s="6"/>
      <c r="AD144" s="6"/>
      <c r="AE144" s="6"/>
      <c r="AF144" s="7"/>
      <c r="AG144" s="7"/>
      <c r="AH144" s="7"/>
      <c r="AI144" s="52"/>
      <c r="AJ144" s="52"/>
      <c r="AK144" s="57"/>
      <c r="AL144" s="57"/>
      <c r="AM144" s="57"/>
      <c r="AN144" s="57"/>
      <c r="AO144" s="57"/>
      <c r="AP144" s="57"/>
      <c r="AQ144" s="57"/>
      <c r="AR144" s="57"/>
      <c r="AS144" s="57"/>
      <c r="AT144" s="57"/>
      <c r="AU144" s="57"/>
      <c r="AV144" s="57"/>
      <c r="AW144" s="57"/>
      <c r="AX144" s="57"/>
      <c r="AY144" s="57"/>
      <c r="AZ144" s="57"/>
      <c r="BA144" s="52">
        <f t="shared" si="154"/>
        <v>0</v>
      </c>
      <c r="BB144" s="52">
        <f t="shared" si="138"/>
        <v>9309.2999999999993</v>
      </c>
      <c r="BC144" s="57">
        <f t="shared" si="155"/>
        <v>9309.2999999999993</v>
      </c>
      <c r="BD144" s="55"/>
      <c r="BE144" s="55"/>
      <c r="BF144" s="55"/>
      <c r="BG144" s="51"/>
      <c r="BH144" s="56"/>
      <c r="BI144" s="56"/>
      <c r="BJ144" s="51"/>
      <c r="BK144" s="55">
        <v>2220</v>
      </c>
      <c r="BL144" s="55">
        <v>2220</v>
      </c>
      <c r="BM144" s="51"/>
      <c r="BN144" s="55">
        <v>7089.3</v>
      </c>
      <c r="BO144" s="55">
        <v>7089.3</v>
      </c>
      <c r="BP144" s="51"/>
      <c r="BQ144" s="55"/>
      <c r="BR144" s="55"/>
    </row>
    <row r="145" spans="1:70" ht="15" customHeight="1" x14ac:dyDescent="0.25">
      <c r="A145" s="14" t="s">
        <v>122</v>
      </c>
      <c r="B145" s="7">
        <f t="shared" si="156"/>
        <v>0</v>
      </c>
      <c r="C145" s="6">
        <f t="shared" si="152"/>
        <v>8927</v>
      </c>
      <c r="D145" s="7">
        <f t="shared" si="153"/>
        <v>8927</v>
      </c>
      <c r="E145" s="48"/>
      <c r="F145" s="48"/>
      <c r="G145" s="48"/>
      <c r="H145" s="6"/>
      <c r="I145" s="6"/>
      <c r="J145" s="7"/>
      <c r="K145" s="7"/>
      <c r="L145" s="6"/>
      <c r="M145" s="6"/>
      <c r="N145" s="7"/>
      <c r="O145" s="7"/>
      <c r="P145" s="7"/>
      <c r="Q145" s="7"/>
      <c r="R145" s="7"/>
      <c r="S145" s="7"/>
      <c r="T145" s="6"/>
      <c r="U145" s="6"/>
      <c r="V145" s="6"/>
      <c r="W145" s="6"/>
      <c r="X145" s="6"/>
      <c r="Y145" s="6"/>
      <c r="Z145" s="7"/>
      <c r="AA145" s="7"/>
      <c r="AB145" s="7"/>
      <c r="AC145" s="6"/>
      <c r="AD145" s="6"/>
      <c r="AE145" s="6"/>
      <c r="AF145" s="7"/>
      <c r="AG145" s="7"/>
      <c r="AH145" s="7"/>
      <c r="AI145" s="52"/>
      <c r="AJ145" s="52"/>
      <c r="AK145" s="57"/>
      <c r="AL145" s="57"/>
      <c r="AM145" s="57"/>
      <c r="AN145" s="57"/>
      <c r="AO145" s="57"/>
      <c r="AP145" s="57"/>
      <c r="AQ145" s="57"/>
      <c r="AR145" s="57"/>
      <c r="AS145" s="57"/>
      <c r="AT145" s="57"/>
      <c r="AU145" s="57"/>
      <c r="AV145" s="57"/>
      <c r="AW145" s="57"/>
      <c r="AX145" s="57"/>
      <c r="AY145" s="57"/>
      <c r="AZ145" s="57"/>
      <c r="BA145" s="52">
        <f t="shared" si="154"/>
        <v>0</v>
      </c>
      <c r="BB145" s="52">
        <f t="shared" si="138"/>
        <v>8927</v>
      </c>
      <c r="BC145" s="57">
        <f t="shared" si="155"/>
        <v>8927</v>
      </c>
      <c r="BD145" s="55"/>
      <c r="BE145" s="55"/>
      <c r="BF145" s="55"/>
      <c r="BG145" s="51"/>
      <c r="BH145" s="56"/>
      <c r="BI145" s="56"/>
      <c r="BJ145" s="51"/>
      <c r="BK145" s="55">
        <v>2220</v>
      </c>
      <c r="BL145" s="55">
        <v>2220</v>
      </c>
      <c r="BM145" s="51"/>
      <c r="BN145" s="55">
        <v>6707</v>
      </c>
      <c r="BO145" s="55">
        <v>6707</v>
      </c>
      <c r="BP145" s="51"/>
      <c r="BQ145" s="55"/>
      <c r="BR145" s="55"/>
    </row>
    <row r="146" spans="1:70" ht="15" customHeight="1" x14ac:dyDescent="0.25">
      <c r="A146" s="14" t="s">
        <v>123</v>
      </c>
      <c r="B146" s="7">
        <f t="shared" si="156"/>
        <v>0</v>
      </c>
      <c r="C146" s="6">
        <f t="shared" si="152"/>
        <v>8507.2999999999993</v>
      </c>
      <c r="D146" s="7">
        <f t="shared" si="153"/>
        <v>8507.2999999999993</v>
      </c>
      <c r="E146" s="48"/>
      <c r="F146" s="48"/>
      <c r="G146" s="48"/>
      <c r="H146" s="6"/>
      <c r="I146" s="6"/>
      <c r="J146" s="7"/>
      <c r="K146" s="7"/>
      <c r="L146" s="6"/>
      <c r="M146" s="6"/>
      <c r="N146" s="7"/>
      <c r="O146" s="7"/>
      <c r="P146" s="7"/>
      <c r="Q146" s="7"/>
      <c r="R146" s="7"/>
      <c r="S146" s="7"/>
      <c r="T146" s="6"/>
      <c r="U146" s="6"/>
      <c r="V146" s="6"/>
      <c r="W146" s="6"/>
      <c r="X146" s="6"/>
      <c r="Y146" s="6"/>
      <c r="Z146" s="7"/>
      <c r="AA146" s="7"/>
      <c r="AB146" s="7"/>
      <c r="AC146" s="6"/>
      <c r="AD146" s="6"/>
      <c r="AE146" s="6"/>
      <c r="AF146" s="7"/>
      <c r="AG146" s="7"/>
      <c r="AH146" s="7"/>
      <c r="AI146" s="52"/>
      <c r="AJ146" s="52"/>
      <c r="AK146" s="57"/>
      <c r="AL146" s="57"/>
      <c r="AM146" s="57"/>
      <c r="AN146" s="57"/>
      <c r="AO146" s="57"/>
      <c r="AP146" s="57"/>
      <c r="AQ146" s="57"/>
      <c r="AR146" s="57"/>
      <c r="AS146" s="57"/>
      <c r="AT146" s="57"/>
      <c r="AU146" s="57"/>
      <c r="AV146" s="57"/>
      <c r="AW146" s="57"/>
      <c r="AX146" s="57"/>
      <c r="AY146" s="57"/>
      <c r="AZ146" s="57"/>
      <c r="BA146" s="52">
        <f t="shared" si="154"/>
        <v>0</v>
      </c>
      <c r="BB146" s="52">
        <f t="shared" si="138"/>
        <v>8507.2999999999993</v>
      </c>
      <c r="BC146" s="57">
        <f t="shared" si="155"/>
        <v>8507.2999999999993</v>
      </c>
      <c r="BD146" s="55"/>
      <c r="BE146" s="55"/>
      <c r="BF146" s="55"/>
      <c r="BG146" s="51"/>
      <c r="BH146" s="56"/>
      <c r="BI146" s="56"/>
      <c r="BJ146" s="51"/>
      <c r="BK146" s="55">
        <v>2040</v>
      </c>
      <c r="BL146" s="55">
        <v>2040</v>
      </c>
      <c r="BM146" s="51"/>
      <c r="BN146" s="55">
        <v>6467.3</v>
      </c>
      <c r="BO146" s="55">
        <v>6467.3</v>
      </c>
      <c r="BP146" s="51"/>
      <c r="BQ146" s="55"/>
      <c r="BR146" s="55"/>
    </row>
    <row r="147" spans="1:70" ht="15" customHeight="1" x14ac:dyDescent="0.25">
      <c r="A147" s="14" t="s">
        <v>124</v>
      </c>
      <c r="B147" s="7">
        <f t="shared" si="156"/>
        <v>0</v>
      </c>
      <c r="C147" s="6">
        <f t="shared" si="152"/>
        <v>11369.1</v>
      </c>
      <c r="D147" s="7">
        <f t="shared" si="153"/>
        <v>11369.1</v>
      </c>
      <c r="E147" s="48"/>
      <c r="F147" s="48"/>
      <c r="G147" s="48"/>
      <c r="H147" s="6"/>
      <c r="I147" s="6"/>
      <c r="J147" s="7"/>
      <c r="K147" s="7"/>
      <c r="L147" s="6"/>
      <c r="M147" s="6"/>
      <c r="N147" s="7"/>
      <c r="O147" s="7"/>
      <c r="P147" s="7"/>
      <c r="Q147" s="7"/>
      <c r="R147" s="7"/>
      <c r="S147" s="7"/>
      <c r="T147" s="6"/>
      <c r="U147" s="6"/>
      <c r="V147" s="6"/>
      <c r="W147" s="6"/>
      <c r="X147" s="6"/>
      <c r="Y147" s="6"/>
      <c r="Z147" s="7"/>
      <c r="AA147" s="7"/>
      <c r="AB147" s="7"/>
      <c r="AC147" s="6"/>
      <c r="AD147" s="6"/>
      <c r="AE147" s="6"/>
      <c r="AF147" s="7"/>
      <c r="AG147" s="7"/>
      <c r="AH147" s="7"/>
      <c r="AI147" s="52"/>
      <c r="AJ147" s="52"/>
      <c r="AK147" s="57"/>
      <c r="AL147" s="57"/>
      <c r="AM147" s="57"/>
      <c r="AN147" s="57"/>
      <c r="AO147" s="57"/>
      <c r="AP147" s="57"/>
      <c r="AQ147" s="57"/>
      <c r="AR147" s="57"/>
      <c r="AS147" s="57"/>
      <c r="AT147" s="57"/>
      <c r="AU147" s="57"/>
      <c r="AV147" s="57"/>
      <c r="AW147" s="57"/>
      <c r="AX147" s="57"/>
      <c r="AY147" s="57"/>
      <c r="AZ147" s="57"/>
      <c r="BA147" s="52">
        <f t="shared" si="154"/>
        <v>0</v>
      </c>
      <c r="BB147" s="52">
        <f t="shared" si="138"/>
        <v>11369.1</v>
      </c>
      <c r="BC147" s="57">
        <f t="shared" si="155"/>
        <v>11369.1</v>
      </c>
      <c r="BD147" s="55"/>
      <c r="BE147" s="55"/>
      <c r="BF147" s="55"/>
      <c r="BG147" s="51"/>
      <c r="BH147" s="56"/>
      <c r="BI147" s="56"/>
      <c r="BJ147" s="51"/>
      <c r="BK147" s="55">
        <v>3120</v>
      </c>
      <c r="BL147" s="55">
        <v>3120</v>
      </c>
      <c r="BM147" s="51"/>
      <c r="BN147" s="55">
        <v>8249.1</v>
      </c>
      <c r="BO147" s="55">
        <v>8249.1</v>
      </c>
      <c r="BP147" s="51"/>
      <c r="BQ147" s="55"/>
      <c r="BR147" s="55"/>
    </row>
    <row r="148" spans="1:70" s="2" customFormat="1" ht="31.5" x14ac:dyDescent="0.25">
      <c r="A148" s="65" t="s">
        <v>135</v>
      </c>
      <c r="B148" s="41">
        <f>B150+B162</f>
        <v>7085658.3000000007</v>
      </c>
      <c r="C148" s="41">
        <f>C150+C162</f>
        <v>7322746.9999999991</v>
      </c>
      <c r="D148" s="41">
        <f>D150+D162</f>
        <v>7272334.2999999989</v>
      </c>
      <c r="E148" s="48">
        <f t="shared" ref="E148:E173" si="157">SUM(H148+K148)</f>
        <v>14555.4</v>
      </c>
      <c r="F148" s="48">
        <f t="shared" ref="F148:F173" si="158">SUM(I148+L148)</f>
        <v>27188.799999999999</v>
      </c>
      <c r="G148" s="48">
        <f t="shared" ref="G148:G171" si="159">SUM(J148+M148)</f>
        <v>27188.799999999999</v>
      </c>
      <c r="H148" s="41">
        <f t="shared" ref="H148:O148" si="160">H150+H162</f>
        <v>0</v>
      </c>
      <c r="I148" s="41">
        <f t="shared" si="160"/>
        <v>12633.4</v>
      </c>
      <c r="J148" s="41">
        <f t="shared" si="160"/>
        <v>12633.4</v>
      </c>
      <c r="K148" s="41">
        <f t="shared" si="160"/>
        <v>14555.4</v>
      </c>
      <c r="L148" s="41">
        <f t="shared" si="160"/>
        <v>14555.4</v>
      </c>
      <c r="M148" s="41">
        <f t="shared" si="160"/>
        <v>14555.4</v>
      </c>
      <c r="N148" s="41">
        <f t="shared" si="160"/>
        <v>5882457.9000000004</v>
      </c>
      <c r="O148" s="41">
        <f t="shared" si="160"/>
        <v>6082522.9000000004</v>
      </c>
      <c r="P148" s="41">
        <f t="shared" ref="P148:BL148" si="161">P150+P162</f>
        <v>6041408.3000000007</v>
      </c>
      <c r="Q148" s="41">
        <f t="shared" si="161"/>
        <v>389424.8</v>
      </c>
      <c r="R148" s="41">
        <f t="shared" si="161"/>
        <v>389424.8</v>
      </c>
      <c r="S148" s="41">
        <f>S150+S162</f>
        <v>389296.3</v>
      </c>
      <c r="T148" s="41">
        <f t="shared" si="161"/>
        <v>5493033.0999999996</v>
      </c>
      <c r="U148" s="41">
        <f t="shared" si="161"/>
        <v>5595098.0999999996</v>
      </c>
      <c r="V148" s="41">
        <f t="shared" si="161"/>
        <v>5554112</v>
      </c>
      <c r="W148" s="41">
        <f t="shared" ref="W148:Y148" si="162">W150+W162</f>
        <v>0</v>
      </c>
      <c r="X148" s="41">
        <f t="shared" si="162"/>
        <v>98000</v>
      </c>
      <c r="Y148" s="41">
        <f t="shared" si="162"/>
        <v>98000</v>
      </c>
      <c r="Z148" s="41">
        <f t="shared" ref="Z148:AE148" si="163">Z150+Z162</f>
        <v>761880.60000000033</v>
      </c>
      <c r="AA148" s="41">
        <f t="shared" si="163"/>
        <v>763357.10000000009</v>
      </c>
      <c r="AB148" s="41">
        <f t="shared" si="163"/>
        <v>761503.60000000021</v>
      </c>
      <c r="AC148" s="41">
        <f t="shared" si="163"/>
        <v>39964.399999999994</v>
      </c>
      <c r="AD148" s="41">
        <f>AD150+AD162</f>
        <v>41440.899999999994</v>
      </c>
      <c r="AE148" s="41">
        <f t="shared" si="163"/>
        <v>39587.399999999994</v>
      </c>
      <c r="AF148" s="41">
        <f>AF150+AF162</f>
        <v>721916.2</v>
      </c>
      <c r="AG148" s="41">
        <f>AG150+AG162</f>
        <v>721916.2</v>
      </c>
      <c r="AH148" s="41">
        <f>AH150+AH162</f>
        <v>721916.2</v>
      </c>
      <c r="AI148" s="61">
        <f t="shared" si="161"/>
        <v>0</v>
      </c>
      <c r="AJ148" s="61">
        <f t="shared" si="161"/>
        <v>0</v>
      </c>
      <c r="AK148" s="61">
        <f t="shared" si="161"/>
        <v>0</v>
      </c>
      <c r="AL148" s="61">
        <f t="shared" si="161"/>
        <v>0</v>
      </c>
      <c r="AM148" s="61">
        <f t="shared" si="161"/>
        <v>0</v>
      </c>
      <c r="AN148" s="61">
        <f t="shared" si="161"/>
        <v>0</v>
      </c>
      <c r="AO148" s="61">
        <f t="shared" si="161"/>
        <v>0</v>
      </c>
      <c r="AP148" s="61">
        <f t="shared" si="161"/>
        <v>0</v>
      </c>
      <c r="AQ148" s="61">
        <f t="shared" si="161"/>
        <v>0</v>
      </c>
      <c r="AR148" s="61">
        <f t="shared" si="161"/>
        <v>25673.200000000001</v>
      </c>
      <c r="AS148" s="61">
        <f t="shared" si="161"/>
        <v>25673.200000000001</v>
      </c>
      <c r="AT148" s="61">
        <f t="shared" si="161"/>
        <v>25673.200000000001</v>
      </c>
      <c r="AU148" s="61">
        <f t="shared" si="161"/>
        <v>579245</v>
      </c>
      <c r="AV148" s="61">
        <f t="shared" si="161"/>
        <v>579245</v>
      </c>
      <c r="AW148" s="61">
        <f t="shared" si="161"/>
        <v>579245</v>
      </c>
      <c r="AX148" s="61">
        <f t="shared" si="161"/>
        <v>116998</v>
      </c>
      <c r="AY148" s="61">
        <f t="shared" si="161"/>
        <v>116998</v>
      </c>
      <c r="AZ148" s="61">
        <f t="shared" si="161"/>
        <v>116998</v>
      </c>
      <c r="BA148" s="61">
        <f t="shared" si="161"/>
        <v>426764.4</v>
      </c>
      <c r="BB148" s="60">
        <f t="shared" si="161"/>
        <v>449678.19999999978</v>
      </c>
      <c r="BC148" s="61">
        <f t="shared" si="161"/>
        <v>442233.59999999974</v>
      </c>
      <c r="BD148" s="61">
        <f t="shared" ref="BD148:BI148" si="164">BD150+BD162</f>
        <v>0</v>
      </c>
      <c r="BE148" s="61">
        <f t="shared" si="164"/>
        <v>2000</v>
      </c>
      <c r="BF148" s="61">
        <f t="shared" si="164"/>
        <v>2000</v>
      </c>
      <c r="BG148" s="61">
        <f t="shared" si="164"/>
        <v>426764.4</v>
      </c>
      <c r="BH148" s="61">
        <f t="shared" si="164"/>
        <v>426764.4</v>
      </c>
      <c r="BI148" s="61">
        <f t="shared" si="164"/>
        <v>419319.8</v>
      </c>
      <c r="BJ148" s="61">
        <f t="shared" si="161"/>
        <v>0</v>
      </c>
      <c r="BK148" s="61">
        <f t="shared" si="161"/>
        <v>0</v>
      </c>
      <c r="BL148" s="61">
        <f t="shared" si="161"/>
        <v>0</v>
      </c>
      <c r="BM148" s="61">
        <f t="shared" ref="BM148:BO148" si="165">BM150+BM162</f>
        <v>0</v>
      </c>
      <c r="BN148" s="61">
        <f t="shared" si="165"/>
        <v>3964.7</v>
      </c>
      <c r="BO148" s="61">
        <f t="shared" si="165"/>
        <v>3964.7</v>
      </c>
      <c r="BP148" s="61">
        <f t="shared" ref="BP148:BR148" si="166">BP150+BP162</f>
        <v>0</v>
      </c>
      <c r="BQ148" s="61">
        <f t="shared" si="166"/>
        <v>16949.100000000006</v>
      </c>
      <c r="BR148" s="61">
        <f t="shared" si="166"/>
        <v>16949.100000000006</v>
      </c>
    </row>
    <row r="149" spans="1:70" ht="15" customHeight="1" x14ac:dyDescent="0.25">
      <c r="A149" s="14" t="s">
        <v>136</v>
      </c>
      <c r="B149" s="25"/>
      <c r="C149" s="5"/>
      <c r="D149" s="3"/>
      <c r="E149" s="48"/>
      <c r="F149" s="48"/>
      <c r="G149" s="48"/>
      <c r="H149" s="24"/>
      <c r="I149" s="24"/>
      <c r="J149" s="10"/>
      <c r="K149" s="10"/>
      <c r="L149" s="5"/>
      <c r="M149" s="5"/>
      <c r="N149" s="3"/>
      <c r="O149" s="3"/>
      <c r="P149" s="3"/>
      <c r="Q149" s="3"/>
      <c r="R149" s="10"/>
      <c r="S149" s="10"/>
      <c r="T149" s="24"/>
      <c r="U149" s="24"/>
      <c r="V149" s="24"/>
      <c r="W149" s="24"/>
      <c r="X149" s="24"/>
      <c r="Y149" s="24"/>
      <c r="Z149" s="10"/>
      <c r="AA149" s="10"/>
      <c r="AB149" s="10"/>
      <c r="AC149" s="24"/>
      <c r="AD149" s="24"/>
      <c r="AE149" s="24"/>
      <c r="AF149" s="24"/>
      <c r="AG149" s="24"/>
      <c r="AH149" s="24"/>
      <c r="AI149" s="53"/>
      <c r="AJ149" s="53"/>
      <c r="AK149" s="54"/>
      <c r="AL149" s="54"/>
      <c r="AM149" s="54"/>
      <c r="AN149" s="54"/>
      <c r="AO149" s="54"/>
      <c r="AP149" s="54"/>
      <c r="AQ149" s="54"/>
      <c r="AR149" s="54"/>
      <c r="AS149" s="58"/>
      <c r="AT149" s="58"/>
      <c r="AU149" s="58"/>
      <c r="AV149" s="58"/>
      <c r="AW149" s="58"/>
      <c r="AX149" s="58"/>
      <c r="AY149" s="58"/>
      <c r="AZ149" s="58"/>
      <c r="BA149" s="59"/>
      <c r="BB149" s="53"/>
      <c r="BC149" s="54"/>
      <c r="BD149" s="55"/>
      <c r="BE149" s="55"/>
      <c r="BF149" s="55"/>
      <c r="BG149" s="51"/>
      <c r="BH149" s="56"/>
      <c r="BI149" s="56"/>
      <c r="BJ149" s="51"/>
      <c r="BK149" s="55"/>
      <c r="BL149" s="55"/>
      <c r="BM149" s="51"/>
      <c r="BN149" s="55"/>
      <c r="BO149" s="55"/>
      <c r="BP149" s="51"/>
      <c r="BQ149" s="55"/>
      <c r="BR149" s="55"/>
    </row>
    <row r="150" spans="1:70" s="2" customFormat="1" ht="51.75" customHeight="1" x14ac:dyDescent="0.25">
      <c r="A150" s="15" t="s">
        <v>137</v>
      </c>
      <c r="B150" s="11">
        <f>SUM(B151:B161)</f>
        <v>3315158.6</v>
      </c>
      <c r="C150" s="41">
        <f>SUM(C151:C161)</f>
        <v>3594927.5999999996</v>
      </c>
      <c r="D150" s="11">
        <f>SUM(D151:D161)</f>
        <v>3571722.8999999994</v>
      </c>
      <c r="E150" s="48">
        <f t="shared" si="157"/>
        <v>0</v>
      </c>
      <c r="F150" s="48">
        <f t="shared" si="158"/>
        <v>0</v>
      </c>
      <c r="G150" s="48">
        <f t="shared" si="159"/>
        <v>0</v>
      </c>
      <c r="H150" s="11">
        <f t="shared" ref="H150:M150" si="167">SUM(H151:H161)</f>
        <v>0</v>
      </c>
      <c r="I150" s="11">
        <f t="shared" si="167"/>
        <v>0</v>
      </c>
      <c r="J150" s="11">
        <f t="shared" si="167"/>
        <v>0</v>
      </c>
      <c r="K150" s="11">
        <f t="shared" si="167"/>
        <v>0</v>
      </c>
      <c r="L150" s="11">
        <f t="shared" si="167"/>
        <v>0</v>
      </c>
      <c r="M150" s="11">
        <f t="shared" si="167"/>
        <v>0</v>
      </c>
      <c r="N150" s="11">
        <f t="shared" ref="N150:Q150" si="168">SUM(N151:N161)</f>
        <v>3288479.3000000003</v>
      </c>
      <c r="O150" s="11">
        <f>SUM(O151:O161)</f>
        <v>3556385.8</v>
      </c>
      <c r="P150" s="11">
        <f>SUM(P151:P161)</f>
        <v>3534348.9000000004</v>
      </c>
      <c r="Q150" s="11">
        <f t="shared" si="168"/>
        <v>0</v>
      </c>
      <c r="R150" s="11">
        <f t="shared" ref="R150:BL150" si="169">SUM(R151:R161)</f>
        <v>0</v>
      </c>
      <c r="S150" s="11">
        <f t="shared" si="169"/>
        <v>0</v>
      </c>
      <c r="T150" s="41">
        <f t="shared" si="169"/>
        <v>3288479.3000000003</v>
      </c>
      <c r="U150" s="41">
        <f>SUM(U151:U161)</f>
        <v>3556385.8</v>
      </c>
      <c r="V150" s="41">
        <f>SUM(V151:V161)</f>
        <v>3534348.9000000004</v>
      </c>
      <c r="W150" s="41">
        <f t="shared" ref="W150" si="170">SUM(W151:W161)</f>
        <v>0</v>
      </c>
      <c r="X150" s="41">
        <f>SUM(X151:X161)</f>
        <v>0</v>
      </c>
      <c r="Y150" s="41">
        <f>SUM(Y151:Y161)</f>
        <v>0</v>
      </c>
      <c r="Z150" s="11">
        <f t="shared" ref="Z150:AH150" si="171">SUM(Z151:Z161)</f>
        <v>26679.3</v>
      </c>
      <c r="AA150" s="11">
        <f t="shared" si="171"/>
        <v>27663.699999999993</v>
      </c>
      <c r="AB150" s="11">
        <f t="shared" si="171"/>
        <v>26495.9</v>
      </c>
      <c r="AC150" s="11">
        <f t="shared" si="171"/>
        <v>26679.3</v>
      </c>
      <c r="AD150" s="11">
        <f t="shared" si="171"/>
        <v>27663.699999999993</v>
      </c>
      <c r="AE150" s="11">
        <f t="shared" si="171"/>
        <v>26495.9</v>
      </c>
      <c r="AF150" s="11">
        <f t="shared" si="171"/>
        <v>0</v>
      </c>
      <c r="AG150" s="11">
        <f t="shared" si="171"/>
        <v>0</v>
      </c>
      <c r="AH150" s="11">
        <f t="shared" si="171"/>
        <v>0</v>
      </c>
      <c r="AI150" s="60">
        <f t="shared" si="169"/>
        <v>0</v>
      </c>
      <c r="AJ150" s="60">
        <f t="shared" si="169"/>
        <v>0</v>
      </c>
      <c r="AK150" s="61">
        <f t="shared" si="169"/>
        <v>0</v>
      </c>
      <c r="AL150" s="61">
        <f t="shared" si="169"/>
        <v>0</v>
      </c>
      <c r="AM150" s="61">
        <f t="shared" si="169"/>
        <v>0</v>
      </c>
      <c r="AN150" s="61">
        <f t="shared" si="169"/>
        <v>0</v>
      </c>
      <c r="AO150" s="61">
        <f t="shared" si="169"/>
        <v>0</v>
      </c>
      <c r="AP150" s="60">
        <f t="shared" si="169"/>
        <v>0</v>
      </c>
      <c r="AQ150" s="60">
        <f t="shared" si="169"/>
        <v>0</v>
      </c>
      <c r="AR150" s="60">
        <f t="shared" si="169"/>
        <v>0</v>
      </c>
      <c r="AS150" s="60">
        <f t="shared" si="169"/>
        <v>0</v>
      </c>
      <c r="AT150" s="60">
        <f t="shared" si="169"/>
        <v>0</v>
      </c>
      <c r="AU150" s="60">
        <f t="shared" si="169"/>
        <v>0</v>
      </c>
      <c r="AV150" s="60">
        <f t="shared" si="169"/>
        <v>0</v>
      </c>
      <c r="AW150" s="60">
        <f t="shared" si="169"/>
        <v>0</v>
      </c>
      <c r="AX150" s="61">
        <f t="shared" si="169"/>
        <v>0</v>
      </c>
      <c r="AY150" s="61">
        <f t="shared" si="169"/>
        <v>0</v>
      </c>
      <c r="AZ150" s="61">
        <f t="shared" si="169"/>
        <v>0</v>
      </c>
      <c r="BA150" s="60">
        <f t="shared" si="169"/>
        <v>0</v>
      </c>
      <c r="BB150" s="60">
        <f t="shared" si="169"/>
        <v>10878.100000000002</v>
      </c>
      <c r="BC150" s="60">
        <f t="shared" si="169"/>
        <v>10878.100000000002</v>
      </c>
      <c r="BD150" s="61">
        <f t="shared" ref="BD150:BI150" si="172">SUM(BD151:BD161)</f>
        <v>0</v>
      </c>
      <c r="BE150" s="61">
        <f t="shared" si="172"/>
        <v>2000</v>
      </c>
      <c r="BF150" s="61">
        <f t="shared" si="172"/>
        <v>2000</v>
      </c>
      <c r="BG150" s="60">
        <f t="shared" si="172"/>
        <v>0</v>
      </c>
      <c r="BH150" s="60">
        <f t="shared" si="172"/>
        <v>0</v>
      </c>
      <c r="BI150" s="60">
        <f t="shared" si="172"/>
        <v>0</v>
      </c>
      <c r="BJ150" s="61">
        <f t="shared" si="169"/>
        <v>0</v>
      </c>
      <c r="BK150" s="61">
        <f t="shared" si="169"/>
        <v>0</v>
      </c>
      <c r="BL150" s="61">
        <f t="shared" si="169"/>
        <v>0</v>
      </c>
      <c r="BM150" s="61">
        <f t="shared" ref="BM150:BO150" si="173">SUM(BM151:BM161)</f>
        <v>0</v>
      </c>
      <c r="BN150" s="61">
        <f t="shared" si="173"/>
        <v>0</v>
      </c>
      <c r="BO150" s="61">
        <f t="shared" si="173"/>
        <v>0</v>
      </c>
      <c r="BP150" s="61">
        <f t="shared" ref="BP150:BR150" si="174">SUM(BP151:BP161)</f>
        <v>0</v>
      </c>
      <c r="BQ150" s="61">
        <f t="shared" si="174"/>
        <v>8878.1000000000022</v>
      </c>
      <c r="BR150" s="61">
        <f t="shared" si="174"/>
        <v>8878.1000000000022</v>
      </c>
    </row>
    <row r="151" spans="1:70" ht="15" customHeight="1" x14ac:dyDescent="0.25">
      <c r="A151" s="14" t="s">
        <v>138</v>
      </c>
      <c r="B151" s="7">
        <f t="shared" ref="B151:B161" si="175">N151+Z151+H151+K151+BA151</f>
        <v>590366.9</v>
      </c>
      <c r="C151" s="6">
        <f t="shared" ref="C151:C161" si="176">O151+AA151+I151+L151+BB151</f>
        <v>606372</v>
      </c>
      <c r="D151" s="7">
        <f>P151+AB151+J151+M151+BC151</f>
        <v>605823.89999999991</v>
      </c>
      <c r="E151" s="48"/>
      <c r="F151" s="48"/>
      <c r="G151" s="48"/>
      <c r="H151" s="4"/>
      <c r="I151" s="5"/>
      <c r="J151" s="5"/>
      <c r="K151" s="3"/>
      <c r="L151" s="5"/>
      <c r="M151" s="5"/>
      <c r="N151" s="7">
        <f t="shared" ref="N151:N161" si="177">Q151+T151</f>
        <v>585751.5</v>
      </c>
      <c r="O151" s="7">
        <f>R151+U151</f>
        <v>600778.30000000005</v>
      </c>
      <c r="P151" s="7">
        <f>SUM(V151+S151)</f>
        <v>600230.19999999995</v>
      </c>
      <c r="Q151" s="7"/>
      <c r="R151" s="3"/>
      <c r="S151" s="3"/>
      <c r="T151" s="5">
        <v>585751.5</v>
      </c>
      <c r="U151" s="5">
        <v>600778.30000000005</v>
      </c>
      <c r="V151" s="5">
        <v>600230.19999999995</v>
      </c>
      <c r="W151" s="5"/>
      <c r="X151" s="5"/>
      <c r="Y151" s="5"/>
      <c r="Z151" s="7">
        <f t="shared" ref="Z151:Z161" si="178">AC151+AF151</f>
        <v>4615.3999999999996</v>
      </c>
      <c r="AA151" s="7">
        <f>AD151+AG151</f>
        <v>4786.5999999999995</v>
      </c>
      <c r="AB151" s="7">
        <f t="shared" ref="AB151:AB161" si="179">AE151+AH151</f>
        <v>4786.6000000000004</v>
      </c>
      <c r="AC151" s="5">
        <v>4615.3999999999996</v>
      </c>
      <c r="AD151" s="5">
        <v>4786.5999999999995</v>
      </c>
      <c r="AE151" s="5">
        <v>4786.6000000000004</v>
      </c>
      <c r="AF151" s="7"/>
      <c r="AG151" s="7"/>
      <c r="AH151" s="7"/>
      <c r="AI151" s="52"/>
      <c r="AJ151" s="53"/>
      <c r="AK151" s="54"/>
      <c r="AL151" s="54"/>
      <c r="AM151" s="54"/>
      <c r="AN151" s="54"/>
      <c r="AO151" s="54"/>
      <c r="AP151" s="54"/>
      <c r="AQ151" s="54"/>
      <c r="AR151" s="54"/>
      <c r="AS151" s="54"/>
      <c r="AT151" s="54"/>
      <c r="AU151" s="54"/>
      <c r="AV151" s="54"/>
      <c r="AW151" s="54"/>
      <c r="AX151" s="54"/>
      <c r="AY151" s="54"/>
      <c r="AZ151" s="54"/>
      <c r="BA151" s="53"/>
      <c r="BB151" s="53">
        <f>BK151+BH151+BE151+BN151+BQ151</f>
        <v>807.1</v>
      </c>
      <c r="BC151" s="54">
        <f>BL151+BI151+BF151+BO151+BR151</f>
        <v>807.1</v>
      </c>
      <c r="BD151" s="55"/>
      <c r="BE151" s="55"/>
      <c r="BF151" s="55"/>
      <c r="BG151" s="51"/>
      <c r="BH151" s="55"/>
      <c r="BI151" s="55"/>
      <c r="BJ151" s="51"/>
      <c r="BK151" s="55"/>
      <c r="BL151" s="55"/>
      <c r="BM151" s="51"/>
      <c r="BN151" s="55"/>
      <c r="BO151" s="55"/>
      <c r="BP151" s="51"/>
      <c r="BQ151" s="55">
        <v>807.1</v>
      </c>
      <c r="BR151" s="55">
        <v>807.1</v>
      </c>
    </row>
    <row r="152" spans="1:70" ht="15" customHeight="1" x14ac:dyDescent="0.25">
      <c r="A152" s="14" t="s">
        <v>139</v>
      </c>
      <c r="B152" s="7">
        <f t="shared" si="175"/>
        <v>573214.9</v>
      </c>
      <c r="C152" s="6">
        <f t="shared" si="176"/>
        <v>622226.29999999993</v>
      </c>
      <c r="D152" s="7">
        <f t="shared" ref="D152:D161" si="180">P152+AB152+J152+M152+BC152</f>
        <v>620049.70000000007</v>
      </c>
      <c r="E152" s="48"/>
      <c r="F152" s="48"/>
      <c r="G152" s="48"/>
      <c r="H152" s="4"/>
      <c r="I152" s="5"/>
      <c r="J152" s="5"/>
      <c r="K152" s="3"/>
      <c r="L152" s="5"/>
      <c r="M152" s="5"/>
      <c r="N152" s="7">
        <f t="shared" si="177"/>
        <v>570308.80000000005</v>
      </c>
      <c r="O152" s="7">
        <f t="shared" ref="O152:O161" si="181">R152+U152</f>
        <v>618406.1</v>
      </c>
      <c r="P152" s="7">
        <f t="shared" ref="P152:P161" si="182">SUM(V152+S152)</f>
        <v>616256.30000000005</v>
      </c>
      <c r="Q152" s="7"/>
      <c r="R152" s="3"/>
      <c r="S152" s="3"/>
      <c r="T152" s="5">
        <v>570308.80000000005</v>
      </c>
      <c r="U152" s="5">
        <v>618406.1</v>
      </c>
      <c r="V152" s="5">
        <v>616256.30000000005</v>
      </c>
      <c r="W152" s="5"/>
      <c r="X152" s="5"/>
      <c r="Y152" s="5"/>
      <c r="Z152" s="7">
        <f t="shared" si="178"/>
        <v>2906.1</v>
      </c>
      <c r="AA152" s="7">
        <f t="shared" ref="AA152:AA161" si="183">AD152+AG152</f>
        <v>3013.1</v>
      </c>
      <c r="AB152" s="7">
        <f t="shared" si="179"/>
        <v>2986.3</v>
      </c>
      <c r="AC152" s="5">
        <v>2906.1</v>
      </c>
      <c r="AD152" s="5">
        <v>3013.1</v>
      </c>
      <c r="AE152" s="5">
        <v>2986.3</v>
      </c>
      <c r="AF152" s="7"/>
      <c r="AG152" s="7"/>
      <c r="AH152" s="7"/>
      <c r="AI152" s="52"/>
      <c r="AJ152" s="53"/>
      <c r="AK152" s="54"/>
      <c r="AL152" s="54"/>
      <c r="AM152" s="54"/>
      <c r="AN152" s="54"/>
      <c r="AO152" s="54"/>
      <c r="AP152" s="54"/>
      <c r="AQ152" s="54"/>
      <c r="AR152" s="54"/>
      <c r="AS152" s="54"/>
      <c r="AT152" s="54"/>
      <c r="AU152" s="54"/>
      <c r="AV152" s="54"/>
      <c r="AW152" s="54"/>
      <c r="AX152" s="54"/>
      <c r="AY152" s="54"/>
      <c r="AZ152" s="54"/>
      <c r="BA152" s="53"/>
      <c r="BB152" s="53">
        <f t="shared" ref="BB152:BB161" si="184">BK152+BH152+BE152+BN152+BQ152</f>
        <v>807.1</v>
      </c>
      <c r="BC152" s="54">
        <f t="shared" ref="BC152:BC161" si="185">BL152+BI152+BF152+BO152+BR152</f>
        <v>807.1</v>
      </c>
      <c r="BD152" s="55"/>
      <c r="BE152" s="55"/>
      <c r="BF152" s="55"/>
      <c r="BG152" s="51"/>
      <c r="BH152" s="55"/>
      <c r="BI152" s="55"/>
      <c r="BJ152" s="51"/>
      <c r="BK152" s="55"/>
      <c r="BL152" s="55"/>
      <c r="BM152" s="51"/>
      <c r="BN152" s="55"/>
      <c r="BO152" s="55"/>
      <c r="BP152" s="51"/>
      <c r="BQ152" s="55">
        <v>807.1</v>
      </c>
      <c r="BR152" s="55">
        <v>807.1</v>
      </c>
    </row>
    <row r="153" spans="1:70" ht="15" customHeight="1" x14ac:dyDescent="0.25">
      <c r="A153" s="14" t="s">
        <v>140</v>
      </c>
      <c r="B153" s="7">
        <f t="shared" si="175"/>
        <v>205944.3</v>
      </c>
      <c r="C153" s="6">
        <f t="shared" si="176"/>
        <v>196337.40000000002</v>
      </c>
      <c r="D153" s="7">
        <f t="shared" si="180"/>
        <v>194143.7</v>
      </c>
      <c r="E153" s="48"/>
      <c r="F153" s="48"/>
      <c r="G153" s="48"/>
      <c r="I153" s="5"/>
      <c r="J153" s="5"/>
      <c r="K153" s="3"/>
      <c r="L153" s="5"/>
      <c r="M153" s="5"/>
      <c r="N153" s="7">
        <f t="shared" si="177"/>
        <v>204792.5</v>
      </c>
      <c r="O153" s="7">
        <f t="shared" si="181"/>
        <v>194335.7</v>
      </c>
      <c r="P153" s="7">
        <f t="shared" si="182"/>
        <v>192779.5</v>
      </c>
      <c r="Q153" s="7"/>
      <c r="R153" s="3"/>
      <c r="S153" s="3"/>
      <c r="T153" s="5">
        <v>204792.5</v>
      </c>
      <c r="U153" s="5">
        <v>194335.7</v>
      </c>
      <c r="V153" s="5">
        <v>192779.5</v>
      </c>
      <c r="W153" s="5"/>
      <c r="X153" s="5"/>
      <c r="Y153" s="5"/>
      <c r="Z153" s="7">
        <f t="shared" si="178"/>
        <v>1151.8</v>
      </c>
      <c r="AA153" s="7">
        <f t="shared" si="183"/>
        <v>1194.5999999999999</v>
      </c>
      <c r="AB153" s="7">
        <f t="shared" si="179"/>
        <v>557.1</v>
      </c>
      <c r="AC153" s="5">
        <v>1151.8</v>
      </c>
      <c r="AD153" s="5">
        <v>1194.5999999999999</v>
      </c>
      <c r="AE153" s="5">
        <v>557.1</v>
      </c>
      <c r="AF153" s="7"/>
      <c r="AG153" s="7"/>
      <c r="AH153" s="7"/>
      <c r="AI153" s="52"/>
      <c r="AJ153" s="53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54"/>
      <c r="AX153" s="54"/>
      <c r="AY153" s="54"/>
      <c r="AZ153" s="54"/>
      <c r="BA153" s="53"/>
      <c r="BB153" s="53">
        <f t="shared" si="184"/>
        <v>807.1</v>
      </c>
      <c r="BC153" s="54">
        <f t="shared" si="185"/>
        <v>807.1</v>
      </c>
      <c r="BD153" s="55"/>
      <c r="BE153" s="55"/>
      <c r="BF153" s="55"/>
      <c r="BG153" s="51"/>
      <c r="BH153" s="55"/>
      <c r="BI153" s="55"/>
      <c r="BJ153" s="51"/>
      <c r="BK153" s="55"/>
      <c r="BL153" s="55"/>
      <c r="BM153" s="51"/>
      <c r="BN153" s="55"/>
      <c r="BO153" s="55"/>
      <c r="BP153" s="51"/>
      <c r="BQ153" s="55">
        <v>807.1</v>
      </c>
      <c r="BR153" s="55">
        <v>807.1</v>
      </c>
    </row>
    <row r="154" spans="1:70" ht="15" customHeight="1" x14ac:dyDescent="0.25">
      <c r="A154" s="14" t="s">
        <v>141</v>
      </c>
      <c r="B154" s="7">
        <f t="shared" si="175"/>
        <v>290227.7</v>
      </c>
      <c r="C154" s="6">
        <f t="shared" si="176"/>
        <v>401878.39999999997</v>
      </c>
      <c r="D154" s="7">
        <f t="shared" si="180"/>
        <v>401560.8</v>
      </c>
      <c r="E154" s="48"/>
      <c r="F154" s="48"/>
      <c r="G154" s="48"/>
      <c r="H154" s="4"/>
      <c r="I154" s="5"/>
      <c r="J154" s="5"/>
      <c r="K154" s="3"/>
      <c r="L154" s="5"/>
      <c r="M154" s="5"/>
      <c r="N154" s="7">
        <f t="shared" si="177"/>
        <v>286166.2</v>
      </c>
      <c r="O154" s="7">
        <f t="shared" si="181"/>
        <v>396860</v>
      </c>
      <c r="P154" s="7">
        <f t="shared" si="182"/>
        <v>396859.9</v>
      </c>
      <c r="Q154" s="7"/>
      <c r="R154" s="3"/>
      <c r="S154" s="3"/>
      <c r="T154" s="5">
        <v>286166.2</v>
      </c>
      <c r="U154" s="5">
        <v>396860</v>
      </c>
      <c r="V154" s="5">
        <v>396859.9</v>
      </c>
      <c r="W154" s="5"/>
      <c r="X154" s="5"/>
      <c r="Y154" s="5"/>
      <c r="Z154" s="7">
        <f t="shared" si="178"/>
        <v>4061.5</v>
      </c>
      <c r="AA154" s="7">
        <f t="shared" si="183"/>
        <v>4211.3</v>
      </c>
      <c r="AB154" s="7">
        <f t="shared" si="179"/>
        <v>3893.8</v>
      </c>
      <c r="AC154" s="5">
        <v>4061.5</v>
      </c>
      <c r="AD154" s="5">
        <v>4211.3</v>
      </c>
      <c r="AE154" s="5">
        <v>3893.8</v>
      </c>
      <c r="AF154" s="7"/>
      <c r="AG154" s="7"/>
      <c r="AH154" s="7"/>
      <c r="AI154" s="52"/>
      <c r="AJ154" s="53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54"/>
      <c r="AX154" s="54"/>
      <c r="AY154" s="54"/>
      <c r="AZ154" s="54"/>
      <c r="BA154" s="53"/>
      <c r="BB154" s="53">
        <f t="shared" si="184"/>
        <v>807.1</v>
      </c>
      <c r="BC154" s="54">
        <f t="shared" si="185"/>
        <v>807.1</v>
      </c>
      <c r="BD154" s="55"/>
      <c r="BE154" s="55"/>
      <c r="BF154" s="55"/>
      <c r="BG154" s="51"/>
      <c r="BH154" s="55"/>
      <c r="BI154" s="55"/>
      <c r="BJ154" s="51"/>
      <c r="BK154" s="55"/>
      <c r="BL154" s="55"/>
      <c r="BM154" s="51"/>
      <c r="BN154" s="55"/>
      <c r="BO154" s="55"/>
      <c r="BP154" s="51"/>
      <c r="BQ154" s="55">
        <v>807.1</v>
      </c>
      <c r="BR154" s="55">
        <v>807.1</v>
      </c>
    </row>
    <row r="155" spans="1:70" ht="15" customHeight="1" x14ac:dyDescent="0.25">
      <c r="A155" s="14" t="s">
        <v>142</v>
      </c>
      <c r="B155" s="7">
        <f t="shared" si="175"/>
        <v>117228.3</v>
      </c>
      <c r="C155" s="6">
        <f t="shared" si="176"/>
        <v>126326.7</v>
      </c>
      <c r="D155" s="7">
        <f t="shared" si="180"/>
        <v>120046</v>
      </c>
      <c r="E155" s="48"/>
      <c r="F155" s="48"/>
      <c r="G155" s="48"/>
      <c r="H155" s="4"/>
      <c r="I155" s="5"/>
      <c r="J155" s="5"/>
      <c r="K155" s="3"/>
      <c r="L155" s="5"/>
      <c r="M155" s="5"/>
      <c r="N155" s="7">
        <f t="shared" si="177"/>
        <v>116648.8</v>
      </c>
      <c r="O155" s="7">
        <f t="shared" si="181"/>
        <v>124918.7</v>
      </c>
      <c r="P155" s="7">
        <f t="shared" si="182"/>
        <v>118644</v>
      </c>
      <c r="Q155" s="7"/>
      <c r="R155" s="3"/>
      <c r="S155" s="3"/>
      <c r="T155" s="5">
        <v>116648.8</v>
      </c>
      <c r="U155" s="5">
        <v>124918.7</v>
      </c>
      <c r="V155" s="5">
        <v>118644</v>
      </c>
      <c r="W155" s="5"/>
      <c r="X155" s="5"/>
      <c r="Y155" s="5"/>
      <c r="Z155" s="7">
        <f t="shared" si="178"/>
        <v>579.5</v>
      </c>
      <c r="AA155" s="7">
        <f t="shared" si="183"/>
        <v>600.9</v>
      </c>
      <c r="AB155" s="7">
        <f t="shared" si="179"/>
        <v>594.9</v>
      </c>
      <c r="AC155" s="5">
        <v>579.5</v>
      </c>
      <c r="AD155" s="5">
        <v>600.9</v>
      </c>
      <c r="AE155" s="5">
        <v>594.9</v>
      </c>
      <c r="AF155" s="7"/>
      <c r="AG155" s="7"/>
      <c r="AH155" s="7"/>
      <c r="AI155" s="52"/>
      <c r="AJ155" s="53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54"/>
      <c r="AX155" s="54"/>
      <c r="AY155" s="54"/>
      <c r="AZ155" s="54"/>
      <c r="BA155" s="53"/>
      <c r="BB155" s="53">
        <f t="shared" si="184"/>
        <v>807.1</v>
      </c>
      <c r="BC155" s="54">
        <f t="shared" si="185"/>
        <v>807.1</v>
      </c>
      <c r="BD155" s="55"/>
      <c r="BE155" s="55"/>
      <c r="BF155" s="55"/>
      <c r="BG155" s="51"/>
      <c r="BH155" s="55"/>
      <c r="BI155" s="55"/>
      <c r="BJ155" s="51"/>
      <c r="BK155" s="55"/>
      <c r="BL155" s="55"/>
      <c r="BM155" s="51"/>
      <c r="BN155" s="55"/>
      <c r="BO155" s="55"/>
      <c r="BP155" s="51"/>
      <c r="BQ155" s="55">
        <v>807.1</v>
      </c>
      <c r="BR155" s="55">
        <v>807.1</v>
      </c>
    </row>
    <row r="156" spans="1:70" ht="15" customHeight="1" x14ac:dyDescent="0.25">
      <c r="A156" s="14" t="s">
        <v>143</v>
      </c>
      <c r="B156" s="7">
        <f t="shared" si="175"/>
        <v>151336.6</v>
      </c>
      <c r="C156" s="6">
        <f t="shared" si="176"/>
        <v>160511.29999999999</v>
      </c>
      <c r="D156" s="7">
        <f t="shared" si="180"/>
        <v>159274.4</v>
      </c>
      <c r="E156" s="48"/>
      <c r="F156" s="48"/>
      <c r="G156" s="48"/>
      <c r="H156" s="4"/>
      <c r="I156" s="5"/>
      <c r="J156" s="3"/>
      <c r="K156" s="3"/>
      <c r="L156" s="5"/>
      <c r="M156" s="5"/>
      <c r="N156" s="7">
        <f t="shared" si="177"/>
        <v>150752.20000000001</v>
      </c>
      <c r="O156" s="7">
        <f t="shared" si="181"/>
        <v>159098.4</v>
      </c>
      <c r="P156" s="7">
        <f t="shared" si="182"/>
        <v>157871.5</v>
      </c>
      <c r="Q156" s="7"/>
      <c r="R156" s="3"/>
      <c r="S156" s="3"/>
      <c r="T156" s="5">
        <v>150752.20000000001</v>
      </c>
      <c r="U156" s="5">
        <v>159098.4</v>
      </c>
      <c r="V156" s="5">
        <v>157871.5</v>
      </c>
      <c r="W156" s="5"/>
      <c r="X156" s="5"/>
      <c r="Y156" s="5"/>
      <c r="Z156" s="7">
        <f t="shared" si="178"/>
        <v>584.4</v>
      </c>
      <c r="AA156" s="7">
        <f t="shared" si="183"/>
        <v>605.79999999999995</v>
      </c>
      <c r="AB156" s="7">
        <f t="shared" si="179"/>
        <v>595.79999999999995</v>
      </c>
      <c r="AC156" s="5">
        <v>584.4</v>
      </c>
      <c r="AD156" s="5">
        <v>605.79999999999995</v>
      </c>
      <c r="AE156" s="5">
        <v>595.79999999999995</v>
      </c>
      <c r="AF156" s="7"/>
      <c r="AG156" s="7"/>
      <c r="AH156" s="7"/>
      <c r="AI156" s="52"/>
      <c r="AJ156" s="53"/>
      <c r="AK156" s="54"/>
      <c r="AL156" s="54"/>
      <c r="AM156" s="54"/>
      <c r="AN156" s="54"/>
      <c r="AO156" s="54"/>
      <c r="AP156" s="54"/>
      <c r="AQ156" s="54"/>
      <c r="AR156" s="54"/>
      <c r="AS156" s="54"/>
      <c r="AT156" s="54"/>
      <c r="AU156" s="54"/>
      <c r="AV156" s="54"/>
      <c r="AW156" s="54"/>
      <c r="AX156" s="54"/>
      <c r="AY156" s="54"/>
      <c r="AZ156" s="54"/>
      <c r="BA156" s="53"/>
      <c r="BB156" s="53">
        <f t="shared" si="184"/>
        <v>807.1</v>
      </c>
      <c r="BC156" s="54">
        <f t="shared" si="185"/>
        <v>807.1</v>
      </c>
      <c r="BD156" s="55"/>
      <c r="BE156" s="55"/>
      <c r="BF156" s="55"/>
      <c r="BG156" s="51"/>
      <c r="BH156" s="55"/>
      <c r="BI156" s="55"/>
      <c r="BJ156" s="51"/>
      <c r="BK156" s="55"/>
      <c r="BL156" s="55"/>
      <c r="BM156" s="51"/>
      <c r="BN156" s="55"/>
      <c r="BO156" s="55"/>
      <c r="BP156" s="51"/>
      <c r="BQ156" s="55">
        <v>807.1</v>
      </c>
      <c r="BR156" s="55">
        <v>807.1</v>
      </c>
    </row>
    <row r="157" spans="1:70" ht="15" customHeight="1" x14ac:dyDescent="0.25">
      <c r="A157" s="14" t="s">
        <v>144</v>
      </c>
      <c r="B157" s="7">
        <f t="shared" si="175"/>
        <v>206964.4</v>
      </c>
      <c r="C157" s="6">
        <f t="shared" si="176"/>
        <v>193562</v>
      </c>
      <c r="D157" s="7">
        <f t="shared" si="180"/>
        <v>184995.40000000002</v>
      </c>
      <c r="E157" s="48"/>
      <c r="F157" s="48"/>
      <c r="G157" s="48"/>
      <c r="H157" s="4"/>
      <c r="I157" s="5"/>
      <c r="J157" s="3"/>
      <c r="K157" s="3"/>
      <c r="L157" s="5"/>
      <c r="M157" s="5"/>
      <c r="N157" s="7">
        <f t="shared" si="177"/>
        <v>202292</v>
      </c>
      <c r="O157" s="7">
        <f t="shared" si="181"/>
        <v>187911.3</v>
      </c>
      <c r="P157" s="7">
        <f t="shared" si="182"/>
        <v>179374.7</v>
      </c>
      <c r="Q157" s="7"/>
      <c r="R157" s="3"/>
      <c r="S157" s="3"/>
      <c r="T157" s="5">
        <v>202292</v>
      </c>
      <c r="U157" s="5">
        <v>187911.3</v>
      </c>
      <c r="V157" s="5">
        <v>179374.7</v>
      </c>
      <c r="W157" s="5"/>
      <c r="X157" s="5"/>
      <c r="Y157" s="5"/>
      <c r="Z157" s="7">
        <f t="shared" si="178"/>
        <v>4672.3999999999996</v>
      </c>
      <c r="AA157" s="7">
        <f t="shared" si="183"/>
        <v>4843.5999999999995</v>
      </c>
      <c r="AB157" s="7">
        <f t="shared" si="179"/>
        <v>4813.6000000000004</v>
      </c>
      <c r="AC157" s="5">
        <v>4672.3999999999996</v>
      </c>
      <c r="AD157" s="5">
        <v>4843.5999999999995</v>
      </c>
      <c r="AE157" s="5">
        <v>4813.6000000000004</v>
      </c>
      <c r="AF157" s="7"/>
      <c r="AG157" s="7"/>
      <c r="AH157" s="7"/>
      <c r="AI157" s="52"/>
      <c r="AJ157" s="53"/>
      <c r="AK157" s="54"/>
      <c r="AL157" s="54"/>
      <c r="AM157" s="54"/>
      <c r="AN157" s="54"/>
      <c r="AO157" s="54"/>
      <c r="AP157" s="54"/>
      <c r="AQ157" s="54"/>
      <c r="AR157" s="54"/>
      <c r="AS157" s="54"/>
      <c r="AT157" s="54"/>
      <c r="AU157" s="54"/>
      <c r="AV157" s="54"/>
      <c r="AW157" s="54"/>
      <c r="AX157" s="54"/>
      <c r="AY157" s="54"/>
      <c r="AZ157" s="54"/>
      <c r="BA157" s="53"/>
      <c r="BB157" s="53">
        <f t="shared" si="184"/>
        <v>807.1</v>
      </c>
      <c r="BC157" s="54">
        <f t="shared" si="185"/>
        <v>807.1</v>
      </c>
      <c r="BD157" s="55"/>
      <c r="BE157" s="55"/>
      <c r="BF157" s="55"/>
      <c r="BG157" s="51"/>
      <c r="BH157" s="55"/>
      <c r="BI157" s="55"/>
      <c r="BJ157" s="51"/>
      <c r="BK157" s="55"/>
      <c r="BL157" s="55"/>
      <c r="BM157" s="51"/>
      <c r="BN157" s="55"/>
      <c r="BO157" s="55"/>
      <c r="BP157" s="51"/>
      <c r="BQ157" s="55">
        <v>807.1</v>
      </c>
      <c r="BR157" s="55">
        <v>807.1</v>
      </c>
    </row>
    <row r="158" spans="1:70" ht="15" customHeight="1" x14ac:dyDescent="0.25">
      <c r="A158" s="14" t="s">
        <v>145</v>
      </c>
      <c r="B158" s="7">
        <f t="shared" si="175"/>
        <v>209791.5</v>
      </c>
      <c r="C158" s="6">
        <f t="shared" si="176"/>
        <v>192568.7</v>
      </c>
      <c r="D158" s="7">
        <f t="shared" si="180"/>
        <v>191337.00000000003</v>
      </c>
      <c r="E158" s="48"/>
      <c r="F158" s="48"/>
      <c r="G158" s="48"/>
      <c r="H158" s="4"/>
      <c r="I158" s="5"/>
      <c r="J158" s="5"/>
      <c r="K158" s="3"/>
      <c r="L158" s="5"/>
      <c r="M158" s="5"/>
      <c r="N158" s="7">
        <f t="shared" si="177"/>
        <v>208636.2</v>
      </c>
      <c r="O158" s="7">
        <f t="shared" si="181"/>
        <v>190563.5</v>
      </c>
      <c r="P158" s="7">
        <f t="shared" si="182"/>
        <v>189417.2</v>
      </c>
      <c r="Q158" s="7"/>
      <c r="R158" s="3"/>
      <c r="S158" s="3"/>
      <c r="T158" s="5">
        <v>208636.2</v>
      </c>
      <c r="U158" s="5">
        <v>190563.5</v>
      </c>
      <c r="V158" s="5">
        <v>189417.2</v>
      </c>
      <c r="W158" s="5"/>
      <c r="X158" s="5"/>
      <c r="Y158" s="5"/>
      <c r="Z158" s="7">
        <f t="shared" si="178"/>
        <v>1155.3</v>
      </c>
      <c r="AA158" s="7">
        <f t="shared" si="183"/>
        <v>1198.0999999999999</v>
      </c>
      <c r="AB158" s="7">
        <f t="shared" si="179"/>
        <v>1112.7</v>
      </c>
      <c r="AC158" s="5">
        <v>1155.3</v>
      </c>
      <c r="AD158" s="5">
        <v>1198.0999999999999</v>
      </c>
      <c r="AE158" s="5">
        <v>1112.7</v>
      </c>
      <c r="AF158" s="7"/>
      <c r="AG158" s="7"/>
      <c r="AH158" s="7"/>
      <c r="AI158" s="52"/>
      <c r="AJ158" s="53"/>
      <c r="AK158" s="54"/>
      <c r="AL158" s="54"/>
      <c r="AM158" s="54"/>
      <c r="AN158" s="54"/>
      <c r="AO158" s="54"/>
      <c r="AP158" s="54"/>
      <c r="AQ158" s="54"/>
      <c r="AR158" s="54"/>
      <c r="AS158" s="54"/>
      <c r="AT158" s="54"/>
      <c r="AU158" s="54"/>
      <c r="AV158" s="54"/>
      <c r="AW158" s="54"/>
      <c r="AX158" s="54"/>
      <c r="AY158" s="54"/>
      <c r="AZ158" s="54"/>
      <c r="BA158" s="53"/>
      <c r="BB158" s="53">
        <f t="shared" si="184"/>
        <v>807.1</v>
      </c>
      <c r="BC158" s="54">
        <f t="shared" si="185"/>
        <v>807.1</v>
      </c>
      <c r="BD158" s="55"/>
      <c r="BE158" s="55"/>
      <c r="BF158" s="55"/>
      <c r="BG158" s="51"/>
      <c r="BH158" s="55"/>
      <c r="BI158" s="55"/>
      <c r="BJ158" s="51"/>
      <c r="BK158" s="55"/>
      <c r="BL158" s="55"/>
      <c r="BM158" s="51"/>
      <c r="BN158" s="55"/>
      <c r="BO158" s="55"/>
      <c r="BP158" s="51"/>
      <c r="BQ158" s="55">
        <v>807.1</v>
      </c>
      <c r="BR158" s="55">
        <v>807.1</v>
      </c>
    </row>
    <row r="159" spans="1:70" ht="15" customHeight="1" x14ac:dyDescent="0.25">
      <c r="A159" s="14" t="s">
        <v>146</v>
      </c>
      <c r="B159" s="7">
        <f t="shared" si="175"/>
        <v>164286</v>
      </c>
      <c r="C159" s="6">
        <f t="shared" si="176"/>
        <v>142855.80000000002</v>
      </c>
      <c r="D159" s="7">
        <f t="shared" si="180"/>
        <v>142850.4</v>
      </c>
      <c r="E159" s="48"/>
      <c r="F159" s="48"/>
      <c r="G159" s="48"/>
      <c r="H159" s="4"/>
      <c r="I159" s="5"/>
      <c r="J159" s="3"/>
      <c r="K159" s="3"/>
      <c r="L159" s="5"/>
      <c r="M159" s="5"/>
      <c r="N159" s="7">
        <f t="shared" si="177"/>
        <v>161950.5</v>
      </c>
      <c r="O159" s="7">
        <f t="shared" si="181"/>
        <v>139627.6</v>
      </c>
      <c r="P159" s="7">
        <f t="shared" si="182"/>
        <v>139627.4</v>
      </c>
      <c r="Q159" s="7"/>
      <c r="R159" s="3"/>
      <c r="S159" s="3"/>
      <c r="T159" s="5">
        <v>161950.5</v>
      </c>
      <c r="U159" s="5">
        <v>139627.6</v>
      </c>
      <c r="V159" s="5">
        <v>139627.4</v>
      </c>
      <c r="W159" s="5"/>
      <c r="X159" s="5"/>
      <c r="Y159" s="5"/>
      <c r="Z159" s="7">
        <f t="shared" si="178"/>
        <v>2335.5</v>
      </c>
      <c r="AA159" s="7">
        <f t="shared" si="183"/>
        <v>2421.1</v>
      </c>
      <c r="AB159" s="7">
        <f t="shared" si="179"/>
        <v>2415.9</v>
      </c>
      <c r="AC159" s="5">
        <v>2335.5</v>
      </c>
      <c r="AD159" s="5">
        <v>2421.1</v>
      </c>
      <c r="AE159" s="5">
        <v>2415.9</v>
      </c>
      <c r="AF159" s="7"/>
      <c r="AG159" s="7"/>
      <c r="AH159" s="7"/>
      <c r="AI159" s="52"/>
      <c r="AJ159" s="53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4"/>
      <c r="AV159" s="54"/>
      <c r="AW159" s="54"/>
      <c r="AX159" s="54"/>
      <c r="AY159" s="54"/>
      <c r="AZ159" s="54"/>
      <c r="BA159" s="53"/>
      <c r="BB159" s="53">
        <f t="shared" si="184"/>
        <v>807.1</v>
      </c>
      <c r="BC159" s="54">
        <f t="shared" si="185"/>
        <v>807.1</v>
      </c>
      <c r="BD159" s="55"/>
      <c r="BE159" s="55"/>
      <c r="BF159" s="55"/>
      <c r="BG159" s="51"/>
      <c r="BH159" s="55"/>
      <c r="BI159" s="55"/>
      <c r="BJ159" s="51"/>
      <c r="BK159" s="55"/>
      <c r="BL159" s="55"/>
      <c r="BM159" s="51"/>
      <c r="BN159" s="55"/>
      <c r="BO159" s="55"/>
      <c r="BP159" s="51"/>
      <c r="BQ159" s="55">
        <v>807.1</v>
      </c>
      <c r="BR159" s="55">
        <v>807.1</v>
      </c>
    </row>
    <row r="160" spans="1:70" ht="15" customHeight="1" x14ac:dyDescent="0.25">
      <c r="A160" s="14" t="s">
        <v>147</v>
      </c>
      <c r="B160" s="7">
        <f t="shared" si="175"/>
        <v>346748.1</v>
      </c>
      <c r="C160" s="6">
        <f t="shared" si="176"/>
        <v>392205.39999999997</v>
      </c>
      <c r="D160" s="7">
        <f t="shared" si="180"/>
        <v>392205.3</v>
      </c>
      <c r="E160" s="48"/>
      <c r="F160" s="48"/>
      <c r="G160" s="48"/>
      <c r="H160" s="4"/>
      <c r="I160" s="5"/>
      <c r="J160" s="3"/>
      <c r="K160" s="3"/>
      <c r="L160" s="5"/>
      <c r="M160" s="5"/>
      <c r="N160" s="7">
        <f t="shared" si="177"/>
        <v>342715.1</v>
      </c>
      <c r="O160" s="7">
        <f t="shared" si="181"/>
        <v>385215.5</v>
      </c>
      <c r="P160" s="7">
        <f t="shared" si="182"/>
        <v>385215.4</v>
      </c>
      <c r="Q160" s="7"/>
      <c r="R160" s="3"/>
      <c r="S160" s="3"/>
      <c r="T160" s="5">
        <v>342715.1</v>
      </c>
      <c r="U160" s="5">
        <v>385215.5</v>
      </c>
      <c r="V160" s="5">
        <v>385215.4</v>
      </c>
      <c r="W160" s="5"/>
      <c r="X160" s="5"/>
      <c r="Y160" s="5"/>
      <c r="Z160" s="7">
        <f t="shared" si="178"/>
        <v>4033</v>
      </c>
      <c r="AA160" s="7">
        <f t="shared" si="183"/>
        <v>4182.8</v>
      </c>
      <c r="AB160" s="7">
        <f t="shared" si="179"/>
        <v>4182.8</v>
      </c>
      <c r="AC160" s="5">
        <v>4033</v>
      </c>
      <c r="AD160" s="5">
        <v>4182.8</v>
      </c>
      <c r="AE160" s="5">
        <v>4182.8</v>
      </c>
      <c r="AF160" s="7"/>
      <c r="AG160" s="7"/>
      <c r="AH160" s="7"/>
      <c r="AI160" s="52"/>
      <c r="AJ160" s="53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  <c r="BA160" s="53">
        <f>SUM(BD160)</f>
        <v>0</v>
      </c>
      <c r="BB160" s="53">
        <f t="shared" si="184"/>
        <v>2807.1</v>
      </c>
      <c r="BC160" s="54">
        <f t="shared" si="185"/>
        <v>2807.1</v>
      </c>
      <c r="BD160" s="90"/>
      <c r="BE160" s="55">
        <v>2000</v>
      </c>
      <c r="BF160" s="55">
        <v>2000</v>
      </c>
      <c r="BG160" s="51"/>
      <c r="BH160" s="55"/>
      <c r="BI160" s="55"/>
      <c r="BJ160" s="51"/>
      <c r="BK160" s="55"/>
      <c r="BL160" s="55"/>
      <c r="BM160" s="51"/>
      <c r="BN160" s="55"/>
      <c r="BO160" s="55"/>
      <c r="BP160" s="51"/>
      <c r="BQ160" s="55">
        <v>807.1</v>
      </c>
      <c r="BR160" s="55">
        <v>807.1</v>
      </c>
    </row>
    <row r="161" spans="1:670" ht="15" customHeight="1" x14ac:dyDescent="0.25">
      <c r="A161" s="14" t="s">
        <v>148</v>
      </c>
      <c r="B161" s="7">
        <f t="shared" si="175"/>
        <v>459049.9</v>
      </c>
      <c r="C161" s="6">
        <f t="shared" si="176"/>
        <v>560083.6</v>
      </c>
      <c r="D161" s="7">
        <f t="shared" si="180"/>
        <v>559436.30000000005</v>
      </c>
      <c r="E161" s="48"/>
      <c r="F161" s="48"/>
      <c r="G161" s="48"/>
      <c r="H161" s="4"/>
      <c r="I161" s="5"/>
      <c r="J161" s="5"/>
      <c r="K161" s="3"/>
      <c r="L161" s="5"/>
      <c r="M161" s="5"/>
      <c r="N161" s="7">
        <f t="shared" si="177"/>
        <v>458465.5</v>
      </c>
      <c r="O161" s="7">
        <f t="shared" si="181"/>
        <v>558670.69999999995</v>
      </c>
      <c r="P161" s="7">
        <f t="shared" si="182"/>
        <v>558072.80000000005</v>
      </c>
      <c r="Q161" s="7"/>
      <c r="R161" s="3"/>
      <c r="S161" s="3"/>
      <c r="T161" s="5">
        <v>458465.5</v>
      </c>
      <c r="U161" s="5">
        <v>558670.69999999995</v>
      </c>
      <c r="V161" s="5">
        <v>558072.80000000005</v>
      </c>
      <c r="W161" s="5"/>
      <c r="X161" s="5"/>
      <c r="Y161" s="5"/>
      <c r="Z161" s="7">
        <f t="shared" si="178"/>
        <v>584.4</v>
      </c>
      <c r="AA161" s="7">
        <f t="shared" si="183"/>
        <v>605.79999999999995</v>
      </c>
      <c r="AB161" s="7">
        <f t="shared" si="179"/>
        <v>556.4</v>
      </c>
      <c r="AC161" s="5">
        <v>584.4</v>
      </c>
      <c r="AD161" s="5">
        <v>605.79999999999995</v>
      </c>
      <c r="AE161" s="5">
        <v>556.4</v>
      </c>
      <c r="AF161" s="7"/>
      <c r="AG161" s="7"/>
      <c r="AH161" s="7"/>
      <c r="AI161" s="52"/>
      <c r="AJ161" s="53"/>
      <c r="AK161" s="54"/>
      <c r="AL161" s="54"/>
      <c r="AM161" s="54"/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  <c r="AY161" s="54"/>
      <c r="AZ161" s="54"/>
      <c r="BA161" s="53"/>
      <c r="BB161" s="53">
        <f t="shared" si="184"/>
        <v>807.1</v>
      </c>
      <c r="BC161" s="54">
        <f t="shared" si="185"/>
        <v>807.1</v>
      </c>
      <c r="BD161" s="55"/>
      <c r="BE161" s="55"/>
      <c r="BF161" s="55"/>
      <c r="BG161" s="51"/>
      <c r="BH161" s="55"/>
      <c r="BI161" s="55"/>
      <c r="BJ161" s="51"/>
      <c r="BK161" s="55"/>
      <c r="BL161" s="55"/>
      <c r="BM161" s="51"/>
      <c r="BN161" s="55"/>
      <c r="BO161" s="55"/>
      <c r="BP161" s="51"/>
      <c r="BQ161" s="55">
        <v>807.1</v>
      </c>
      <c r="BR161" s="55">
        <v>807.1</v>
      </c>
    </row>
    <row r="162" spans="1:670" s="2" customFormat="1" ht="47.25" x14ac:dyDescent="0.25">
      <c r="A162" s="15" t="s">
        <v>149</v>
      </c>
      <c r="B162" s="11">
        <f>SUM(B163:B172)</f>
        <v>3770499.7</v>
      </c>
      <c r="C162" s="41">
        <f>SUM(C163:C172)</f>
        <v>3727819.3999999994</v>
      </c>
      <c r="D162" s="11">
        <f>SUM(D163:D172)</f>
        <v>3700611.4</v>
      </c>
      <c r="E162" s="48">
        <f t="shared" si="157"/>
        <v>14555.4</v>
      </c>
      <c r="F162" s="48">
        <f t="shared" si="158"/>
        <v>27188.799999999999</v>
      </c>
      <c r="G162" s="48">
        <f t="shared" si="159"/>
        <v>27188.799999999999</v>
      </c>
      <c r="H162" s="11">
        <f t="shared" ref="H162:O162" si="186">SUM(H163:H172)</f>
        <v>0</v>
      </c>
      <c r="I162" s="11">
        <f t="shared" si="186"/>
        <v>12633.4</v>
      </c>
      <c r="J162" s="11">
        <f t="shared" si="186"/>
        <v>12633.4</v>
      </c>
      <c r="K162" s="11">
        <f t="shared" si="186"/>
        <v>14555.4</v>
      </c>
      <c r="L162" s="41">
        <f t="shared" si="186"/>
        <v>14555.4</v>
      </c>
      <c r="M162" s="41">
        <f t="shared" si="186"/>
        <v>14555.4</v>
      </c>
      <c r="N162" s="11">
        <f t="shared" si="186"/>
        <v>2593978.6</v>
      </c>
      <c r="O162" s="11">
        <f t="shared" si="186"/>
        <v>2526137.1</v>
      </c>
      <c r="P162" s="11">
        <f t="shared" ref="P162:Q162" si="187">SUM(P163:P172)</f>
        <v>2507059.4</v>
      </c>
      <c r="Q162" s="11">
        <f t="shared" si="187"/>
        <v>389424.8</v>
      </c>
      <c r="R162" s="11">
        <f t="shared" ref="R162:BL162" si="188">SUM(R163:R172)</f>
        <v>389424.8</v>
      </c>
      <c r="S162" s="11">
        <f t="shared" si="188"/>
        <v>389296.3</v>
      </c>
      <c r="T162" s="41">
        <f t="shared" ref="T162:Y162" si="189">SUM(T163:T172)</f>
        <v>2204553.7999999998</v>
      </c>
      <c r="U162" s="41">
        <f t="shared" si="189"/>
        <v>2038712.3</v>
      </c>
      <c r="V162" s="41">
        <f t="shared" si="189"/>
        <v>2019763.0999999999</v>
      </c>
      <c r="W162" s="41">
        <f t="shared" si="189"/>
        <v>0</v>
      </c>
      <c r="X162" s="41">
        <f t="shared" si="189"/>
        <v>98000</v>
      </c>
      <c r="Y162" s="41">
        <f t="shared" si="189"/>
        <v>98000</v>
      </c>
      <c r="Z162" s="11">
        <f t="shared" ref="Z162:AH162" si="190">SUM(Z163:Z172)</f>
        <v>735201.30000000028</v>
      </c>
      <c r="AA162" s="11">
        <f>SUM(AA163:AA172)</f>
        <v>735693.40000000014</v>
      </c>
      <c r="AB162" s="11">
        <f t="shared" si="190"/>
        <v>735007.70000000019</v>
      </c>
      <c r="AC162" s="11">
        <f t="shared" si="190"/>
        <v>13285.099999999999</v>
      </c>
      <c r="AD162" s="41">
        <f t="shared" si="190"/>
        <v>13777.199999999997</v>
      </c>
      <c r="AE162" s="41">
        <f t="shared" si="190"/>
        <v>13091.499999999996</v>
      </c>
      <c r="AF162" s="41">
        <f t="shared" si="190"/>
        <v>721916.2</v>
      </c>
      <c r="AG162" s="41">
        <f t="shared" si="190"/>
        <v>721916.2</v>
      </c>
      <c r="AH162" s="41">
        <f t="shared" si="190"/>
        <v>721916.2</v>
      </c>
      <c r="AI162" s="60">
        <f t="shared" si="188"/>
        <v>0</v>
      </c>
      <c r="AJ162" s="60">
        <f t="shared" si="188"/>
        <v>0</v>
      </c>
      <c r="AK162" s="61">
        <f t="shared" si="188"/>
        <v>0</v>
      </c>
      <c r="AL162" s="61">
        <f t="shared" si="188"/>
        <v>0</v>
      </c>
      <c r="AM162" s="61">
        <f t="shared" si="188"/>
        <v>0</v>
      </c>
      <c r="AN162" s="61">
        <f t="shared" si="188"/>
        <v>0</v>
      </c>
      <c r="AO162" s="61">
        <f t="shared" si="188"/>
        <v>0</v>
      </c>
      <c r="AP162" s="60">
        <f t="shared" si="188"/>
        <v>0</v>
      </c>
      <c r="AQ162" s="60">
        <f t="shared" si="188"/>
        <v>0</v>
      </c>
      <c r="AR162" s="60">
        <f t="shared" si="188"/>
        <v>25673.200000000001</v>
      </c>
      <c r="AS162" s="60">
        <f t="shared" si="188"/>
        <v>25673.200000000001</v>
      </c>
      <c r="AT162" s="60">
        <f t="shared" si="188"/>
        <v>25673.200000000001</v>
      </c>
      <c r="AU162" s="60">
        <f t="shared" si="188"/>
        <v>579245</v>
      </c>
      <c r="AV162" s="60">
        <f t="shared" si="188"/>
        <v>579245</v>
      </c>
      <c r="AW162" s="60">
        <f>SUM(AW163:AW172)</f>
        <v>579245</v>
      </c>
      <c r="AX162" s="61">
        <f t="shared" si="188"/>
        <v>116998</v>
      </c>
      <c r="AY162" s="61">
        <f t="shared" si="188"/>
        <v>116998</v>
      </c>
      <c r="AZ162" s="61">
        <f t="shared" si="188"/>
        <v>116998</v>
      </c>
      <c r="BA162" s="60">
        <f t="shared" si="188"/>
        <v>426764.4</v>
      </c>
      <c r="BB162" s="60">
        <f t="shared" si="188"/>
        <v>438800.0999999998</v>
      </c>
      <c r="BC162" s="61">
        <f t="shared" si="188"/>
        <v>431355.49999999977</v>
      </c>
      <c r="BD162" s="61">
        <f t="shared" ref="BD162:BI162" si="191">SUM(BD163:BD172)</f>
        <v>0</v>
      </c>
      <c r="BE162" s="61">
        <f t="shared" si="191"/>
        <v>0</v>
      </c>
      <c r="BF162" s="61">
        <f t="shared" si="191"/>
        <v>0</v>
      </c>
      <c r="BG162" s="61">
        <f t="shared" si="191"/>
        <v>426764.4</v>
      </c>
      <c r="BH162" s="61">
        <f t="shared" si="191"/>
        <v>426764.4</v>
      </c>
      <c r="BI162" s="61">
        <f t="shared" si="191"/>
        <v>419319.8</v>
      </c>
      <c r="BJ162" s="61">
        <f t="shared" si="188"/>
        <v>0</v>
      </c>
      <c r="BK162" s="61">
        <f t="shared" si="188"/>
        <v>0</v>
      </c>
      <c r="BL162" s="61">
        <f t="shared" si="188"/>
        <v>0</v>
      </c>
      <c r="BM162" s="61">
        <f t="shared" ref="BM162:BO162" si="192">SUM(BM163:BM172)</f>
        <v>0</v>
      </c>
      <c r="BN162" s="61">
        <f t="shared" si="192"/>
        <v>3964.7</v>
      </c>
      <c r="BO162" s="61">
        <f t="shared" si="192"/>
        <v>3964.7</v>
      </c>
      <c r="BP162" s="61">
        <f t="shared" ref="BP162:BR162" si="193">SUM(BP163:BP172)</f>
        <v>0</v>
      </c>
      <c r="BQ162" s="61">
        <f t="shared" si="193"/>
        <v>8071.0000000000018</v>
      </c>
      <c r="BR162" s="61">
        <f t="shared" si="193"/>
        <v>8071.0000000000018</v>
      </c>
    </row>
    <row r="163" spans="1:670" ht="15" customHeight="1" x14ac:dyDescent="0.25">
      <c r="A163" s="14" t="s">
        <v>150</v>
      </c>
      <c r="B163" s="7">
        <f>N163+Z163+H163+K163+BA163</f>
        <v>1896831.6</v>
      </c>
      <c r="C163" s="6">
        <f t="shared" ref="C163:C171" si="194">O163+AA163+I163+L163+BB163</f>
        <v>1947361.8</v>
      </c>
      <c r="D163" s="7">
        <f>P163+AB163+J163+M163+BC163</f>
        <v>1934145.9</v>
      </c>
      <c r="E163" s="48"/>
      <c r="F163" s="48"/>
      <c r="G163" s="48"/>
      <c r="H163" s="20"/>
      <c r="I163" s="5"/>
      <c r="J163" s="5"/>
      <c r="K163" s="3"/>
      <c r="L163" s="5"/>
      <c r="M163" s="5"/>
      <c r="N163" s="7">
        <f t="shared" ref="N163:N172" si="195">Q163+T163</f>
        <v>742931.7</v>
      </c>
      <c r="O163" s="7">
        <f>R163+U163+X163</f>
        <v>788497.6</v>
      </c>
      <c r="P163" s="7">
        <f>SUM(S163+V163+Y163)</f>
        <v>782726.3</v>
      </c>
      <c r="Q163" s="7">
        <v>389424.8</v>
      </c>
      <c r="R163" s="7">
        <v>389424.8</v>
      </c>
      <c r="S163" s="7">
        <v>389296.3</v>
      </c>
      <c r="T163" s="5">
        <v>353506.9</v>
      </c>
      <c r="U163" s="5">
        <v>301072.8</v>
      </c>
      <c r="V163" s="5">
        <v>295430</v>
      </c>
      <c r="W163" s="5"/>
      <c r="X163" s="5">
        <v>98000</v>
      </c>
      <c r="Y163" s="5">
        <v>98000</v>
      </c>
      <c r="Z163" s="7">
        <f t="shared" ref="Z163:Z172" si="196">AC163+AF163</f>
        <v>727135.5</v>
      </c>
      <c r="AA163" s="7">
        <f>AD163+AG163</f>
        <v>727328</v>
      </c>
      <c r="AB163" s="7">
        <f t="shared" ref="AB163:AB172" si="197">AE163+AH163</f>
        <v>727328</v>
      </c>
      <c r="AC163" s="44">
        <v>5219.3</v>
      </c>
      <c r="AD163" s="44">
        <v>5411.8</v>
      </c>
      <c r="AE163" s="44">
        <v>5411.8</v>
      </c>
      <c r="AF163" s="7">
        <f t="shared" ref="AF163" si="198">AI163+AL163+AO163+AR163+AU163+AX163</f>
        <v>721916.2</v>
      </c>
      <c r="AG163" s="7">
        <f>AJ163+AM163+AP163+AS163+AV163+AY163</f>
        <v>721916.2</v>
      </c>
      <c r="AH163" s="7">
        <f t="shared" ref="AH163" si="199">AK163+AN163+AQ163+AT163+AW163+AZ163</f>
        <v>721916.2</v>
      </c>
      <c r="AI163" s="52"/>
      <c r="AJ163" s="53"/>
      <c r="AK163" s="54"/>
      <c r="AL163" s="54"/>
      <c r="AM163" s="54"/>
      <c r="AN163" s="54"/>
      <c r="AO163" s="54"/>
      <c r="AP163" s="54"/>
      <c r="AQ163" s="54"/>
      <c r="AR163" s="54">
        <v>25673.200000000001</v>
      </c>
      <c r="AS163" s="54">
        <v>25673.200000000001</v>
      </c>
      <c r="AT163" s="54">
        <v>25673.200000000001</v>
      </c>
      <c r="AU163" s="54">
        <v>579245</v>
      </c>
      <c r="AV163" s="54">
        <v>579245</v>
      </c>
      <c r="AW163" s="54">
        <v>579245</v>
      </c>
      <c r="AX163" s="54">
        <v>116998</v>
      </c>
      <c r="AY163" s="54">
        <v>116998</v>
      </c>
      <c r="AZ163" s="54">
        <v>116998</v>
      </c>
      <c r="BA163" s="53">
        <f>SUM(BD163+BG163+BJ163+BM163)</f>
        <v>426764.4</v>
      </c>
      <c r="BB163" s="53">
        <f>BK163+BH163+BE163+BN163+BQ163</f>
        <v>431536.2</v>
      </c>
      <c r="BC163" s="54">
        <f>SUM(BF163+BI163+BL163+BO163+BR163)</f>
        <v>424091.6</v>
      </c>
      <c r="BD163" s="55"/>
      <c r="BE163" s="55"/>
      <c r="BF163" s="55"/>
      <c r="BG163" s="55">
        <v>426764.4</v>
      </c>
      <c r="BH163" s="55">
        <v>426764.4</v>
      </c>
      <c r="BI163" s="55">
        <v>419319.8</v>
      </c>
      <c r="BJ163" s="51"/>
      <c r="BK163" s="55"/>
      <c r="BL163" s="55"/>
      <c r="BM163" s="51"/>
      <c r="BN163" s="55">
        <v>3964.7</v>
      </c>
      <c r="BO163" s="55">
        <v>3964.7</v>
      </c>
      <c r="BP163" s="51"/>
      <c r="BQ163" s="55">
        <v>807.1</v>
      </c>
      <c r="BR163" s="55">
        <v>807.1</v>
      </c>
    </row>
    <row r="164" spans="1:670" ht="15" customHeight="1" x14ac:dyDescent="0.25">
      <c r="A164" s="14" t="s">
        <v>151</v>
      </c>
      <c r="B164" s="7">
        <f t="shared" ref="B164:B172" si="200">N164+Z164+H164+K164+BA164</f>
        <v>175219.9</v>
      </c>
      <c r="C164" s="6">
        <f t="shared" si="194"/>
        <v>174323.5</v>
      </c>
      <c r="D164" s="7">
        <f t="shared" ref="D164:D172" si="201">P164+AB164+J164+M164+BC164</f>
        <v>171274.80000000002</v>
      </c>
      <c r="E164" s="48"/>
      <c r="F164" s="48"/>
      <c r="G164" s="48"/>
      <c r="H164" s="5"/>
      <c r="I164" s="5"/>
      <c r="J164" s="5"/>
      <c r="K164" s="3"/>
      <c r="L164" s="5"/>
      <c r="M164" s="5"/>
      <c r="N164" s="7">
        <f t="shared" si="195"/>
        <v>174071.1</v>
      </c>
      <c r="O164" s="7">
        <f t="shared" ref="O164:O172" si="202">R164+U164</f>
        <v>172324.8</v>
      </c>
      <c r="P164" s="7">
        <f>SUM(S164+V164)</f>
        <v>169276.1</v>
      </c>
      <c r="Q164" s="7"/>
      <c r="R164" s="3"/>
      <c r="S164" s="3"/>
      <c r="T164" s="5">
        <v>174071.1</v>
      </c>
      <c r="U164" s="5">
        <v>172324.8</v>
      </c>
      <c r="V164" s="5">
        <v>169276.1</v>
      </c>
      <c r="W164" s="5"/>
      <c r="X164" s="5"/>
      <c r="Y164" s="5"/>
      <c r="Z164" s="7">
        <f t="shared" si="196"/>
        <v>1148.8</v>
      </c>
      <c r="AA164" s="7">
        <f t="shared" ref="AA164:AA172" si="203">AD164+AG164</f>
        <v>1191.5999999999999</v>
      </c>
      <c r="AB164" s="7">
        <f t="shared" si="197"/>
        <v>1191.5999999999999</v>
      </c>
      <c r="AC164" s="5">
        <v>1148.8</v>
      </c>
      <c r="AD164" s="5">
        <v>1191.5999999999999</v>
      </c>
      <c r="AE164" s="5">
        <v>1191.5999999999999</v>
      </c>
      <c r="AF164" s="7"/>
      <c r="AG164" s="7"/>
      <c r="AH164" s="7"/>
      <c r="AI164" s="52"/>
      <c r="AJ164" s="53"/>
      <c r="AK164" s="54"/>
      <c r="AL164" s="54"/>
      <c r="AM164" s="54"/>
      <c r="AN164" s="54"/>
      <c r="AO164" s="54"/>
      <c r="AP164" s="54"/>
      <c r="AQ164" s="54"/>
      <c r="AR164" s="54"/>
      <c r="AS164" s="54"/>
      <c r="AT164" s="54"/>
      <c r="AU164" s="54"/>
      <c r="AV164" s="54"/>
      <c r="AW164" s="54"/>
      <c r="AX164" s="54"/>
      <c r="AY164" s="54"/>
      <c r="AZ164" s="54"/>
      <c r="BA164" s="53"/>
      <c r="BB164" s="53">
        <f t="shared" ref="BB164:BB172" si="204">BK164+BH164+BE164+BN164+BQ164</f>
        <v>807.1</v>
      </c>
      <c r="BC164" s="54">
        <f t="shared" ref="BC164:BC172" si="205">SUM(BF164+BI164+BL164+BO164+BR164)</f>
        <v>807.1</v>
      </c>
      <c r="BD164" s="55"/>
      <c r="BE164" s="55"/>
      <c r="BF164" s="55"/>
      <c r="BG164" s="51"/>
      <c r="BH164" s="55"/>
      <c r="BI164" s="55"/>
      <c r="BJ164" s="51"/>
      <c r="BK164" s="55"/>
      <c r="BL164" s="55"/>
      <c r="BM164" s="51"/>
      <c r="BN164" s="55"/>
      <c r="BO164" s="55"/>
      <c r="BP164" s="51"/>
      <c r="BQ164" s="55">
        <v>807.1</v>
      </c>
      <c r="BR164" s="55">
        <v>807.1</v>
      </c>
    </row>
    <row r="165" spans="1:670" ht="15" customHeight="1" x14ac:dyDescent="0.25">
      <c r="A165" s="14" t="s">
        <v>177</v>
      </c>
      <c r="B165" s="7">
        <f t="shared" si="200"/>
        <v>139058.5</v>
      </c>
      <c r="C165" s="6">
        <f t="shared" si="194"/>
        <v>131701.4</v>
      </c>
      <c r="D165" s="7">
        <f t="shared" si="201"/>
        <v>131229.5</v>
      </c>
      <c r="E165" s="48"/>
      <c r="F165" s="48"/>
      <c r="G165" s="48"/>
      <c r="H165" s="5"/>
      <c r="I165" s="5"/>
      <c r="J165" s="5"/>
      <c r="K165" s="3"/>
      <c r="L165" s="5"/>
      <c r="M165" s="5"/>
      <c r="N165" s="7">
        <f t="shared" si="195"/>
        <v>137332.20000000001</v>
      </c>
      <c r="O165" s="7">
        <f t="shared" si="202"/>
        <v>129103.8</v>
      </c>
      <c r="P165" s="7">
        <f t="shared" ref="P165:P172" si="206">SUM(S165+V165)</f>
        <v>128631.9</v>
      </c>
      <c r="Q165" s="7"/>
      <c r="R165" s="3"/>
      <c r="S165" s="3"/>
      <c r="T165" s="5">
        <v>137332.20000000001</v>
      </c>
      <c r="U165" s="5">
        <v>129103.8</v>
      </c>
      <c r="V165" s="5">
        <v>128631.9</v>
      </c>
      <c r="W165" s="5"/>
      <c r="X165" s="5"/>
      <c r="Y165" s="5"/>
      <c r="Z165" s="7">
        <f t="shared" si="196"/>
        <v>1726.3</v>
      </c>
      <c r="AA165" s="7">
        <f t="shared" si="203"/>
        <v>1790.5</v>
      </c>
      <c r="AB165" s="7">
        <f t="shared" si="197"/>
        <v>1790.5</v>
      </c>
      <c r="AC165" s="5">
        <v>1726.3</v>
      </c>
      <c r="AD165" s="5">
        <v>1790.5</v>
      </c>
      <c r="AE165" s="5">
        <v>1790.5</v>
      </c>
      <c r="AF165" s="7"/>
      <c r="AG165" s="7"/>
      <c r="AH165" s="7"/>
      <c r="AI165" s="52"/>
      <c r="AJ165" s="53"/>
      <c r="AK165" s="54"/>
      <c r="AL165" s="54"/>
      <c r="AM165" s="54"/>
      <c r="AN165" s="54"/>
      <c r="AO165" s="54"/>
      <c r="AP165" s="54"/>
      <c r="AQ165" s="54"/>
      <c r="AR165" s="54"/>
      <c r="AS165" s="54"/>
      <c r="AT165" s="54"/>
      <c r="AU165" s="54"/>
      <c r="AV165" s="54"/>
      <c r="AW165" s="54"/>
      <c r="AX165" s="54"/>
      <c r="AY165" s="54"/>
      <c r="AZ165" s="54"/>
      <c r="BA165" s="53"/>
      <c r="BB165" s="53">
        <f t="shared" si="204"/>
        <v>807.1</v>
      </c>
      <c r="BC165" s="54">
        <f t="shared" si="205"/>
        <v>807.1</v>
      </c>
      <c r="BD165" s="55"/>
      <c r="BE165" s="55"/>
      <c r="BF165" s="55"/>
      <c r="BG165" s="51"/>
      <c r="BH165" s="55"/>
      <c r="BI165" s="55"/>
      <c r="BJ165" s="51"/>
      <c r="BK165" s="55"/>
      <c r="BL165" s="55"/>
      <c r="BM165" s="51"/>
      <c r="BN165" s="55"/>
      <c r="BO165" s="55"/>
      <c r="BP165" s="51"/>
      <c r="BQ165" s="55">
        <v>807.1</v>
      </c>
      <c r="BR165" s="55">
        <v>807.1</v>
      </c>
    </row>
    <row r="166" spans="1:670" ht="15" customHeight="1" x14ac:dyDescent="0.25">
      <c r="A166" s="14" t="s">
        <v>152</v>
      </c>
      <c r="B166" s="7">
        <f t="shared" si="200"/>
        <v>130600.79999999999</v>
      </c>
      <c r="C166" s="6">
        <f t="shared" si="194"/>
        <v>101523.70000000001</v>
      </c>
      <c r="D166" s="7">
        <f t="shared" si="201"/>
        <v>101230.00000000001</v>
      </c>
      <c r="E166" s="48"/>
      <c r="F166" s="48"/>
      <c r="G166" s="48"/>
      <c r="H166" s="5"/>
      <c r="I166" s="5"/>
      <c r="J166" s="3"/>
      <c r="K166" s="3"/>
      <c r="L166" s="3"/>
      <c r="M166" s="3"/>
      <c r="N166" s="7">
        <f t="shared" si="195"/>
        <v>130026.4</v>
      </c>
      <c r="O166" s="7">
        <f t="shared" si="202"/>
        <v>100120.8</v>
      </c>
      <c r="P166" s="7">
        <f t="shared" si="206"/>
        <v>99827.1</v>
      </c>
      <c r="Q166" s="7"/>
      <c r="R166" s="20"/>
      <c r="S166" s="3"/>
      <c r="T166" s="5">
        <v>130026.4</v>
      </c>
      <c r="U166" s="5">
        <v>100120.8</v>
      </c>
      <c r="V166" s="5">
        <v>99827.1</v>
      </c>
      <c r="W166" s="5"/>
      <c r="X166" s="5"/>
      <c r="Y166" s="5"/>
      <c r="Z166" s="7">
        <f t="shared" si="196"/>
        <v>574.4</v>
      </c>
      <c r="AA166" s="7">
        <f t="shared" si="203"/>
        <v>595.79999999999995</v>
      </c>
      <c r="AB166" s="7">
        <f t="shared" si="197"/>
        <v>595.79999999999995</v>
      </c>
      <c r="AC166" s="5">
        <v>574.4</v>
      </c>
      <c r="AD166" s="5">
        <v>595.79999999999995</v>
      </c>
      <c r="AE166" s="5">
        <v>595.79999999999995</v>
      </c>
      <c r="AF166" s="7"/>
      <c r="AG166" s="7"/>
      <c r="AH166" s="7"/>
      <c r="AI166" s="52"/>
      <c r="AJ166" s="53"/>
      <c r="AK166" s="54"/>
      <c r="AL166" s="54"/>
      <c r="AM166" s="54"/>
      <c r="AN166" s="54"/>
      <c r="AO166" s="54"/>
      <c r="AP166" s="54"/>
      <c r="AQ166" s="54"/>
      <c r="AR166" s="54"/>
      <c r="AS166" s="54"/>
      <c r="AT166" s="54"/>
      <c r="AU166" s="54"/>
      <c r="AV166" s="54"/>
      <c r="AW166" s="54"/>
      <c r="AX166" s="54"/>
      <c r="AY166" s="54"/>
      <c r="AZ166" s="54"/>
      <c r="BA166" s="53"/>
      <c r="BB166" s="53">
        <f t="shared" si="204"/>
        <v>807.1</v>
      </c>
      <c r="BC166" s="54">
        <f t="shared" si="205"/>
        <v>807.1</v>
      </c>
      <c r="BD166" s="55"/>
      <c r="BE166" s="55"/>
      <c r="BF166" s="55"/>
      <c r="BG166" s="51"/>
      <c r="BH166" s="55"/>
      <c r="BI166" s="55"/>
      <c r="BJ166" s="51"/>
      <c r="BK166" s="55"/>
      <c r="BL166" s="55"/>
      <c r="BM166" s="51"/>
      <c r="BN166" s="55"/>
      <c r="BO166" s="55"/>
      <c r="BP166" s="51"/>
      <c r="BQ166" s="55">
        <v>807.1</v>
      </c>
      <c r="BR166" s="55">
        <v>807.1</v>
      </c>
    </row>
    <row r="167" spans="1:670" ht="15" customHeight="1" x14ac:dyDescent="0.25">
      <c r="A167" s="14" t="s">
        <v>153</v>
      </c>
      <c r="B167" s="7">
        <f t="shared" si="200"/>
        <v>411426</v>
      </c>
      <c r="C167" s="6">
        <f t="shared" si="194"/>
        <v>466048.8</v>
      </c>
      <c r="D167" s="7">
        <f t="shared" si="201"/>
        <v>464352.49999999994</v>
      </c>
      <c r="E167" s="48"/>
      <c r="F167" s="48"/>
      <c r="G167" s="48"/>
      <c r="H167" s="5"/>
      <c r="I167" s="5"/>
      <c r="J167" s="3"/>
      <c r="K167" s="3"/>
      <c r="L167" s="5"/>
      <c r="M167" s="5"/>
      <c r="N167" s="7">
        <f t="shared" si="195"/>
        <v>410851.6</v>
      </c>
      <c r="O167" s="7">
        <f t="shared" si="202"/>
        <v>464645.9</v>
      </c>
      <c r="P167" s="7">
        <f t="shared" si="206"/>
        <v>462949.6</v>
      </c>
      <c r="Q167" s="7"/>
      <c r="R167" s="3"/>
      <c r="S167" s="3"/>
      <c r="T167" s="5">
        <v>410851.6</v>
      </c>
      <c r="U167" s="5">
        <v>464645.9</v>
      </c>
      <c r="V167" s="5">
        <v>462949.6</v>
      </c>
      <c r="W167" s="5"/>
      <c r="X167" s="5"/>
      <c r="Y167" s="5"/>
      <c r="Z167" s="7">
        <f t="shared" si="196"/>
        <v>574.4</v>
      </c>
      <c r="AA167" s="7">
        <f t="shared" si="203"/>
        <v>595.79999999999995</v>
      </c>
      <c r="AB167" s="7">
        <f t="shared" si="197"/>
        <v>595.79999999999995</v>
      </c>
      <c r="AC167" s="5">
        <v>574.4</v>
      </c>
      <c r="AD167" s="5">
        <v>595.79999999999995</v>
      </c>
      <c r="AE167" s="5">
        <v>595.79999999999995</v>
      </c>
      <c r="AF167" s="7"/>
      <c r="AG167" s="7"/>
      <c r="AH167" s="7"/>
      <c r="AI167" s="52"/>
      <c r="AJ167" s="53"/>
      <c r="AK167" s="54"/>
      <c r="AL167" s="54"/>
      <c r="AM167" s="54"/>
      <c r="AN167" s="54"/>
      <c r="AO167" s="54"/>
      <c r="AP167" s="54"/>
      <c r="AQ167" s="54"/>
      <c r="AR167" s="54"/>
      <c r="AS167" s="54"/>
      <c r="AT167" s="54"/>
      <c r="AU167" s="54"/>
      <c r="AV167" s="54"/>
      <c r="AW167" s="54"/>
      <c r="AX167" s="54"/>
      <c r="AY167" s="54"/>
      <c r="AZ167" s="54"/>
      <c r="BA167" s="53"/>
      <c r="BB167" s="53">
        <f t="shared" si="204"/>
        <v>807.1</v>
      </c>
      <c r="BC167" s="54">
        <f t="shared" si="205"/>
        <v>807.1</v>
      </c>
      <c r="BD167" s="55"/>
      <c r="BE167" s="55"/>
      <c r="BF167" s="55"/>
      <c r="BG167" s="51"/>
      <c r="BH167" s="55"/>
      <c r="BI167" s="55"/>
      <c r="BJ167" s="51"/>
      <c r="BK167" s="55"/>
      <c r="BL167" s="55"/>
      <c r="BM167" s="51"/>
      <c r="BN167" s="55"/>
      <c r="BO167" s="55"/>
      <c r="BP167" s="51"/>
      <c r="BQ167" s="55">
        <v>807.1</v>
      </c>
      <c r="BR167" s="55">
        <v>807.1</v>
      </c>
    </row>
    <row r="168" spans="1:670" ht="15" customHeight="1" x14ac:dyDescent="0.25">
      <c r="A168" s="14" t="s">
        <v>154</v>
      </c>
      <c r="B168" s="7">
        <f t="shared" si="200"/>
        <v>174093.19999999998</v>
      </c>
      <c r="C168" s="6">
        <f t="shared" si="194"/>
        <v>153852</v>
      </c>
      <c r="D168" s="7">
        <f t="shared" si="201"/>
        <v>151969.1</v>
      </c>
      <c r="E168" s="48"/>
      <c r="F168" s="48"/>
      <c r="G168" s="48"/>
      <c r="H168" s="5"/>
      <c r="I168" s="5"/>
      <c r="J168" s="3"/>
      <c r="K168" s="3"/>
      <c r="L168" s="5"/>
      <c r="M168" s="5"/>
      <c r="N168" s="7">
        <f t="shared" si="195"/>
        <v>173518.8</v>
      </c>
      <c r="O168" s="7">
        <f t="shared" si="202"/>
        <v>152449.1</v>
      </c>
      <c r="P168" s="7">
        <f t="shared" si="206"/>
        <v>150566.20000000001</v>
      </c>
      <c r="Q168" s="7"/>
      <c r="R168" s="3"/>
      <c r="S168" s="3"/>
      <c r="T168" s="5">
        <v>173518.8</v>
      </c>
      <c r="U168" s="5">
        <v>152449.1</v>
      </c>
      <c r="V168" s="5">
        <v>150566.20000000001</v>
      </c>
      <c r="W168" s="5"/>
      <c r="X168" s="5"/>
      <c r="Y168" s="5"/>
      <c r="Z168" s="7">
        <f t="shared" si="196"/>
        <v>574.4</v>
      </c>
      <c r="AA168" s="7">
        <f t="shared" si="203"/>
        <v>595.79999999999995</v>
      </c>
      <c r="AB168" s="7">
        <f t="shared" si="197"/>
        <v>595.79999999999995</v>
      </c>
      <c r="AC168" s="5">
        <v>574.4</v>
      </c>
      <c r="AD168" s="5">
        <v>595.79999999999995</v>
      </c>
      <c r="AE168" s="5">
        <v>595.79999999999995</v>
      </c>
      <c r="AF168" s="7"/>
      <c r="AG168" s="7"/>
      <c r="AH168" s="7"/>
      <c r="AI168" s="52"/>
      <c r="AJ168" s="53"/>
      <c r="AK168" s="54"/>
      <c r="AL168" s="54"/>
      <c r="AM168" s="54"/>
      <c r="AN168" s="54"/>
      <c r="AO168" s="54"/>
      <c r="AP168" s="54"/>
      <c r="AQ168" s="54"/>
      <c r="AR168" s="54"/>
      <c r="AS168" s="54"/>
      <c r="AT168" s="54"/>
      <c r="AU168" s="54"/>
      <c r="AV168" s="54"/>
      <c r="AW168" s="54"/>
      <c r="AX168" s="54"/>
      <c r="AY168" s="54"/>
      <c r="AZ168" s="54"/>
      <c r="BA168" s="53"/>
      <c r="BB168" s="53">
        <f t="shared" si="204"/>
        <v>807.1</v>
      </c>
      <c r="BC168" s="54">
        <f t="shared" si="205"/>
        <v>807.1</v>
      </c>
      <c r="BD168" s="55"/>
      <c r="BE168" s="55"/>
      <c r="BF168" s="55"/>
      <c r="BG168" s="51"/>
      <c r="BH168" s="55"/>
      <c r="BI168" s="55"/>
      <c r="BJ168" s="51"/>
      <c r="BK168" s="55"/>
      <c r="BL168" s="55"/>
      <c r="BM168" s="51"/>
      <c r="BN168" s="55"/>
      <c r="BO168" s="55"/>
      <c r="BP168" s="51"/>
      <c r="BQ168" s="55">
        <v>807.1</v>
      </c>
      <c r="BR168" s="55">
        <v>807.1</v>
      </c>
    </row>
    <row r="169" spans="1:670" ht="15" customHeight="1" x14ac:dyDescent="0.25">
      <c r="A169" s="14" t="s">
        <v>155</v>
      </c>
      <c r="B169" s="7">
        <f t="shared" si="200"/>
        <v>168035</v>
      </c>
      <c r="C169" s="6">
        <f t="shared" si="194"/>
        <v>131344</v>
      </c>
      <c r="D169" s="7">
        <f t="shared" si="201"/>
        <v>129232.90000000001</v>
      </c>
      <c r="E169" s="48"/>
      <c r="F169" s="48"/>
      <c r="G169" s="48"/>
      <c r="H169" s="5"/>
      <c r="I169" s="5"/>
      <c r="J169" s="3"/>
      <c r="K169" s="3"/>
      <c r="L169" s="5"/>
      <c r="M169" s="5"/>
      <c r="N169" s="7">
        <f t="shared" si="195"/>
        <v>166886.20000000001</v>
      </c>
      <c r="O169" s="7">
        <f t="shared" si="202"/>
        <v>129345.3</v>
      </c>
      <c r="P169" s="7">
        <f t="shared" si="206"/>
        <v>127830</v>
      </c>
      <c r="Q169" s="7"/>
      <c r="R169" s="3"/>
      <c r="S169" s="3"/>
      <c r="T169" s="5">
        <v>166886.20000000001</v>
      </c>
      <c r="U169" s="5">
        <v>129345.3</v>
      </c>
      <c r="V169" s="5">
        <v>127830</v>
      </c>
      <c r="W169" s="5"/>
      <c r="X169" s="5"/>
      <c r="Y169" s="5"/>
      <c r="Z169" s="7">
        <f t="shared" si="196"/>
        <v>1148.8</v>
      </c>
      <c r="AA169" s="7">
        <f t="shared" si="203"/>
        <v>1191.5999999999999</v>
      </c>
      <c r="AB169" s="7">
        <f t="shared" si="197"/>
        <v>595.79999999999995</v>
      </c>
      <c r="AC169" s="5">
        <v>1148.8</v>
      </c>
      <c r="AD169" s="5">
        <v>1191.5999999999999</v>
      </c>
      <c r="AE169" s="5">
        <v>595.79999999999995</v>
      </c>
      <c r="AF169" s="7"/>
      <c r="AG169" s="7"/>
      <c r="AH169" s="7"/>
      <c r="AI169" s="52"/>
      <c r="AJ169" s="53"/>
      <c r="AK169" s="54"/>
      <c r="AL169" s="54"/>
      <c r="AM169" s="54"/>
      <c r="AN169" s="54"/>
      <c r="AO169" s="54"/>
      <c r="AP169" s="54"/>
      <c r="AQ169" s="54"/>
      <c r="AR169" s="54"/>
      <c r="AS169" s="54"/>
      <c r="AT169" s="54"/>
      <c r="AU169" s="54"/>
      <c r="AV169" s="54"/>
      <c r="AW169" s="54"/>
      <c r="AX169" s="54"/>
      <c r="AY169" s="54"/>
      <c r="AZ169" s="54"/>
      <c r="BA169" s="53"/>
      <c r="BB169" s="53">
        <f t="shared" si="204"/>
        <v>807.1</v>
      </c>
      <c r="BC169" s="54">
        <f t="shared" si="205"/>
        <v>807.1</v>
      </c>
      <c r="BD169" s="55"/>
      <c r="BE169" s="55"/>
      <c r="BF169" s="55"/>
      <c r="BG169" s="51"/>
      <c r="BH169" s="55"/>
      <c r="BI169" s="55"/>
      <c r="BJ169" s="51"/>
      <c r="BK169" s="55"/>
      <c r="BL169" s="55"/>
      <c r="BM169" s="51"/>
      <c r="BN169" s="55"/>
      <c r="BO169" s="55"/>
      <c r="BP169" s="51"/>
      <c r="BQ169" s="55">
        <v>807.1</v>
      </c>
      <c r="BR169" s="55">
        <v>807.1</v>
      </c>
    </row>
    <row r="170" spans="1:670" ht="15" customHeight="1" x14ac:dyDescent="0.25">
      <c r="A170" s="14" t="s">
        <v>156</v>
      </c>
      <c r="B170" s="7">
        <f t="shared" si="200"/>
        <v>222459.5</v>
      </c>
      <c r="C170" s="6">
        <f t="shared" si="194"/>
        <v>207628.90000000002</v>
      </c>
      <c r="D170" s="7">
        <f t="shared" si="201"/>
        <v>207185.80000000002</v>
      </c>
      <c r="E170" s="48"/>
      <c r="F170" s="48"/>
      <c r="G170" s="48"/>
      <c r="H170" s="5"/>
      <c r="I170" s="5"/>
      <c r="J170" s="3"/>
      <c r="K170" s="3"/>
      <c r="L170" s="5"/>
      <c r="M170" s="5"/>
      <c r="N170" s="7">
        <f t="shared" si="195"/>
        <v>221299.7</v>
      </c>
      <c r="O170" s="7">
        <f t="shared" si="202"/>
        <v>205619.20000000001</v>
      </c>
      <c r="P170" s="7">
        <f t="shared" si="206"/>
        <v>205266</v>
      </c>
      <c r="Q170" s="7"/>
      <c r="R170" s="3"/>
      <c r="S170" s="3"/>
      <c r="T170" s="5">
        <v>221299.7</v>
      </c>
      <c r="U170" s="5">
        <v>205619.20000000001</v>
      </c>
      <c r="V170" s="5">
        <v>205266</v>
      </c>
      <c r="W170" s="5"/>
      <c r="X170" s="5"/>
      <c r="Y170" s="5"/>
      <c r="Z170" s="7">
        <f t="shared" si="196"/>
        <v>1159.8</v>
      </c>
      <c r="AA170" s="7">
        <f t="shared" si="203"/>
        <v>1202.5999999999999</v>
      </c>
      <c r="AB170" s="7">
        <f t="shared" si="197"/>
        <v>1112.7</v>
      </c>
      <c r="AC170" s="5">
        <v>1159.8</v>
      </c>
      <c r="AD170" s="5">
        <v>1202.5999999999999</v>
      </c>
      <c r="AE170" s="5">
        <v>1112.7</v>
      </c>
      <c r="AF170" s="7"/>
      <c r="AG170" s="7"/>
      <c r="AH170" s="7"/>
      <c r="AI170" s="52"/>
      <c r="AJ170" s="53"/>
      <c r="AK170" s="54"/>
      <c r="AL170" s="54"/>
      <c r="AM170" s="54"/>
      <c r="AN170" s="54"/>
      <c r="AO170" s="54"/>
      <c r="AP170" s="54"/>
      <c r="AQ170" s="54"/>
      <c r="AR170" s="54"/>
      <c r="AS170" s="54"/>
      <c r="AT170" s="54"/>
      <c r="AU170" s="54"/>
      <c r="AV170" s="54"/>
      <c r="AW170" s="54"/>
      <c r="AX170" s="54"/>
      <c r="AY170" s="54"/>
      <c r="AZ170" s="54"/>
      <c r="BA170" s="53"/>
      <c r="BB170" s="53">
        <f t="shared" si="204"/>
        <v>807.1</v>
      </c>
      <c r="BC170" s="54">
        <f t="shared" si="205"/>
        <v>807.1</v>
      </c>
      <c r="BD170" s="55"/>
      <c r="BE170" s="55"/>
      <c r="BF170" s="55"/>
      <c r="BG170" s="51"/>
      <c r="BH170" s="55"/>
      <c r="BI170" s="55"/>
      <c r="BJ170" s="51"/>
      <c r="BK170" s="55"/>
      <c r="BL170" s="55"/>
      <c r="BM170" s="51"/>
      <c r="BN170" s="55"/>
      <c r="BO170" s="55"/>
      <c r="BP170" s="51"/>
      <c r="BQ170" s="55">
        <v>807.1</v>
      </c>
      <c r="BR170" s="55">
        <v>807.1</v>
      </c>
    </row>
    <row r="171" spans="1:670" ht="15" customHeight="1" x14ac:dyDescent="0.25">
      <c r="A171" s="14" t="s">
        <v>157</v>
      </c>
      <c r="B171" s="7">
        <f>N171+Z171+H171+K171+BA171</f>
        <v>259560.69999999998</v>
      </c>
      <c r="C171" s="6">
        <f t="shared" si="194"/>
        <v>232537.5</v>
      </c>
      <c r="D171" s="7">
        <f t="shared" si="201"/>
        <v>229100.69999999998</v>
      </c>
      <c r="E171" s="49">
        <f t="shared" si="157"/>
        <v>14555.4</v>
      </c>
      <c r="F171" s="49">
        <f t="shared" si="158"/>
        <v>14555.4</v>
      </c>
      <c r="G171" s="49">
        <f t="shared" si="159"/>
        <v>14555.4</v>
      </c>
      <c r="H171" s="20"/>
      <c r="I171" s="5"/>
      <c r="J171" s="5"/>
      <c r="K171" s="3">
        <v>14555.4</v>
      </c>
      <c r="L171" s="3">
        <v>14555.4</v>
      </c>
      <c r="M171" s="3">
        <v>14555.4</v>
      </c>
      <c r="N171" s="7">
        <f t="shared" si="195"/>
        <v>244430.9</v>
      </c>
      <c r="O171" s="7">
        <f t="shared" si="202"/>
        <v>216579.20000000001</v>
      </c>
      <c r="P171" s="7">
        <f t="shared" si="206"/>
        <v>213142.39999999999</v>
      </c>
      <c r="Q171" s="7"/>
      <c r="R171" s="3"/>
      <c r="S171" s="3"/>
      <c r="T171" s="5">
        <v>244430.9</v>
      </c>
      <c r="U171" s="5">
        <v>216579.20000000001</v>
      </c>
      <c r="V171" s="5">
        <v>213142.39999999999</v>
      </c>
      <c r="W171" s="5"/>
      <c r="X171" s="5"/>
      <c r="Y171" s="5"/>
      <c r="Z171" s="7">
        <f t="shared" si="196"/>
        <v>574.4</v>
      </c>
      <c r="AA171" s="7">
        <f t="shared" si="203"/>
        <v>595.79999999999995</v>
      </c>
      <c r="AB171" s="7">
        <f t="shared" si="197"/>
        <v>595.79999999999995</v>
      </c>
      <c r="AC171" s="5">
        <v>574.4</v>
      </c>
      <c r="AD171" s="5">
        <v>595.79999999999995</v>
      </c>
      <c r="AE171" s="5">
        <v>595.79999999999995</v>
      </c>
      <c r="AF171" s="7"/>
      <c r="AG171" s="7"/>
      <c r="AH171" s="7"/>
      <c r="AI171" s="52"/>
      <c r="AJ171" s="53"/>
      <c r="AK171" s="54"/>
      <c r="AL171" s="54"/>
      <c r="AM171" s="54"/>
      <c r="AN171" s="54"/>
      <c r="AO171" s="54"/>
      <c r="AP171" s="54"/>
      <c r="AQ171" s="54"/>
      <c r="AR171" s="54"/>
      <c r="AS171" s="54"/>
      <c r="AT171" s="54"/>
      <c r="AU171" s="54"/>
      <c r="AV171" s="54"/>
      <c r="AW171" s="54"/>
      <c r="AX171" s="54"/>
      <c r="AY171" s="54"/>
      <c r="AZ171" s="54"/>
      <c r="BA171" s="53"/>
      <c r="BB171" s="53">
        <f t="shared" si="204"/>
        <v>807.1</v>
      </c>
      <c r="BC171" s="54">
        <f t="shared" si="205"/>
        <v>807.1</v>
      </c>
      <c r="BD171" s="55"/>
      <c r="BE171" s="55"/>
      <c r="BF171" s="55"/>
      <c r="BG171" s="51"/>
      <c r="BH171" s="55"/>
      <c r="BI171" s="55"/>
      <c r="BJ171" s="51"/>
      <c r="BK171" s="55"/>
      <c r="BL171" s="55"/>
      <c r="BM171" s="51"/>
      <c r="BN171" s="55"/>
      <c r="BO171" s="55"/>
      <c r="BP171" s="51"/>
      <c r="BQ171" s="55">
        <v>807.1</v>
      </c>
      <c r="BR171" s="55">
        <v>807.1</v>
      </c>
    </row>
    <row r="172" spans="1:670" ht="15" customHeight="1" x14ac:dyDescent="0.25">
      <c r="A172" s="27" t="s">
        <v>158</v>
      </c>
      <c r="B172" s="7">
        <f t="shared" si="200"/>
        <v>193214.5</v>
      </c>
      <c r="C172" s="6">
        <f>O172+AA172+I172+L172+BB172</f>
        <v>181497.8</v>
      </c>
      <c r="D172" s="7">
        <f t="shared" si="201"/>
        <v>180890.19999999998</v>
      </c>
      <c r="E172" s="48"/>
      <c r="F172" s="48"/>
      <c r="G172" s="48"/>
      <c r="H172" s="30"/>
      <c r="I172" s="30">
        <v>12633.4</v>
      </c>
      <c r="J172" s="30">
        <v>12633.4</v>
      </c>
      <c r="K172" s="3"/>
      <c r="L172" s="5"/>
      <c r="M172" s="5"/>
      <c r="N172" s="7">
        <f t="shared" si="195"/>
        <v>192630</v>
      </c>
      <c r="O172" s="7">
        <f t="shared" si="202"/>
        <v>167451.4</v>
      </c>
      <c r="P172" s="7">
        <f t="shared" si="206"/>
        <v>166843.79999999999</v>
      </c>
      <c r="Q172" s="28"/>
      <c r="R172" s="29"/>
      <c r="S172" s="29"/>
      <c r="T172" s="30">
        <v>192630</v>
      </c>
      <c r="U172" s="30">
        <v>167451.4</v>
      </c>
      <c r="V172" s="5">
        <v>166843.79999999999</v>
      </c>
      <c r="W172" s="30"/>
      <c r="X172" s="30"/>
      <c r="Y172" s="5"/>
      <c r="Z172" s="7">
        <f t="shared" si="196"/>
        <v>584.5</v>
      </c>
      <c r="AA172" s="7">
        <f t="shared" si="203"/>
        <v>605.9</v>
      </c>
      <c r="AB172" s="7">
        <f t="shared" si="197"/>
        <v>605.9</v>
      </c>
      <c r="AC172" s="5">
        <v>584.5</v>
      </c>
      <c r="AD172" s="5">
        <v>605.9</v>
      </c>
      <c r="AE172" s="5">
        <v>605.9</v>
      </c>
      <c r="AF172" s="7"/>
      <c r="AG172" s="7"/>
      <c r="AH172" s="7"/>
      <c r="AI172" s="62"/>
      <c r="AJ172" s="63"/>
      <c r="AK172" s="64"/>
      <c r="AL172" s="64"/>
      <c r="AM172" s="64"/>
      <c r="AN172" s="64"/>
      <c r="AO172" s="64"/>
      <c r="AP172" s="64"/>
      <c r="AQ172" s="64"/>
      <c r="AR172" s="64"/>
      <c r="AS172" s="64"/>
      <c r="AT172" s="64"/>
      <c r="AU172" s="64"/>
      <c r="AV172" s="64"/>
      <c r="AW172" s="64"/>
      <c r="AX172" s="64"/>
      <c r="AY172" s="64"/>
      <c r="AZ172" s="64"/>
      <c r="BA172" s="53"/>
      <c r="BB172" s="53">
        <f t="shared" si="204"/>
        <v>807.1</v>
      </c>
      <c r="BC172" s="54">
        <f t="shared" si="205"/>
        <v>807.1</v>
      </c>
      <c r="BD172" s="55"/>
      <c r="BE172" s="55"/>
      <c r="BF172" s="55"/>
      <c r="BG172" s="51"/>
      <c r="BH172" s="55"/>
      <c r="BI172" s="55"/>
      <c r="BJ172" s="51"/>
      <c r="BK172" s="55"/>
      <c r="BL172" s="55"/>
      <c r="BM172" s="51"/>
      <c r="BN172" s="55"/>
      <c r="BO172" s="55"/>
      <c r="BP172" s="51"/>
      <c r="BQ172" s="55">
        <v>807.1</v>
      </c>
      <c r="BR172" s="55">
        <v>807.1</v>
      </c>
    </row>
    <row r="173" spans="1:670" s="35" customFormat="1" ht="40.5" customHeight="1" x14ac:dyDescent="0.25">
      <c r="A173" s="70" t="s">
        <v>169</v>
      </c>
      <c r="B173" s="71">
        <f>N173+Z173+H173+K173+BA173</f>
        <v>753903.39999999991</v>
      </c>
      <c r="C173" s="71">
        <f>O173+AA173+I173+L173+BB173</f>
        <v>419336.5</v>
      </c>
      <c r="D173" s="71" t="s">
        <v>165</v>
      </c>
      <c r="E173" s="72">
        <f t="shared" si="157"/>
        <v>385444.6</v>
      </c>
      <c r="F173" s="72">
        <f t="shared" si="158"/>
        <v>372811.2</v>
      </c>
      <c r="G173" s="73" t="s">
        <v>165</v>
      </c>
      <c r="H173" s="72">
        <v>385444.6</v>
      </c>
      <c r="I173" s="72">
        <v>372811.2</v>
      </c>
      <c r="J173" s="73" t="s">
        <v>165</v>
      </c>
      <c r="K173" s="74">
        <v>0</v>
      </c>
      <c r="L173" s="74">
        <v>0</v>
      </c>
      <c r="M173" s="73" t="s">
        <v>165</v>
      </c>
      <c r="N173" s="71">
        <f>Q173+T173</f>
        <v>0</v>
      </c>
      <c r="O173" s="71">
        <f>R173+U173</f>
        <v>0</v>
      </c>
      <c r="P173" s="71" t="s">
        <v>165</v>
      </c>
      <c r="Q173" s="75">
        <v>0</v>
      </c>
      <c r="R173" s="75">
        <v>0</v>
      </c>
      <c r="S173" s="75">
        <v>0</v>
      </c>
      <c r="T173" s="75">
        <v>0</v>
      </c>
      <c r="U173" s="75">
        <v>0</v>
      </c>
      <c r="V173" s="75">
        <v>0</v>
      </c>
      <c r="W173" s="75">
        <v>0</v>
      </c>
      <c r="X173" s="75">
        <v>0</v>
      </c>
      <c r="Y173" s="75">
        <v>0</v>
      </c>
      <c r="Z173" s="74">
        <f>AC173+AF173</f>
        <v>7178.8</v>
      </c>
      <c r="AA173" s="74">
        <f>SUM(AD173+AG173)</f>
        <v>3505.3</v>
      </c>
      <c r="AB173" s="76" t="s">
        <v>165</v>
      </c>
      <c r="AC173" s="75">
        <v>0</v>
      </c>
      <c r="AD173" s="75">
        <v>0</v>
      </c>
      <c r="AE173" s="75">
        <v>0</v>
      </c>
      <c r="AF173" s="71">
        <f>AI173+AL173+AO173+AR173+AU173+AX173</f>
        <v>7178.8</v>
      </c>
      <c r="AG173" s="71">
        <f>SUM(AJ173+AM173+AP173+AS173+AV173+AY173)</f>
        <v>3505.3</v>
      </c>
      <c r="AH173" s="71" t="s">
        <v>165</v>
      </c>
      <c r="AI173" s="72">
        <v>5139.8</v>
      </c>
      <c r="AJ173" s="72">
        <v>1950.8</v>
      </c>
      <c r="AK173" s="73" t="s">
        <v>165</v>
      </c>
      <c r="AL173" s="72">
        <v>1868.2</v>
      </c>
      <c r="AM173" s="72">
        <v>1383.7</v>
      </c>
      <c r="AN173" s="73" t="s">
        <v>165</v>
      </c>
      <c r="AO173" s="72">
        <v>170.8</v>
      </c>
      <c r="AP173" s="72">
        <v>170.8</v>
      </c>
      <c r="AQ173" s="73" t="s">
        <v>165</v>
      </c>
      <c r="AR173" s="76">
        <v>0</v>
      </c>
      <c r="AS173" s="76">
        <v>0</v>
      </c>
      <c r="AT173" s="73" t="s">
        <v>165</v>
      </c>
      <c r="AU173" s="76">
        <v>0</v>
      </c>
      <c r="AV173" s="76">
        <v>0</v>
      </c>
      <c r="AW173" s="73" t="s">
        <v>165</v>
      </c>
      <c r="AX173" s="76">
        <v>0</v>
      </c>
      <c r="AY173" s="76">
        <v>0</v>
      </c>
      <c r="AZ173" s="73" t="s">
        <v>165</v>
      </c>
      <c r="BA173" s="71">
        <f>BD173+BJ173+BG173+BM173</f>
        <v>361280</v>
      </c>
      <c r="BB173" s="71">
        <f>SUM(BE173+BH173+BK173+BN173)</f>
        <v>43020</v>
      </c>
      <c r="BC173" s="73" t="s">
        <v>165</v>
      </c>
      <c r="BD173" s="72">
        <v>2000</v>
      </c>
      <c r="BE173" s="72">
        <v>0</v>
      </c>
      <c r="BF173" s="72">
        <v>0</v>
      </c>
      <c r="BG173" s="72">
        <v>0</v>
      </c>
      <c r="BH173" s="71">
        <v>0</v>
      </c>
      <c r="BI173" s="73" t="s">
        <v>165</v>
      </c>
      <c r="BJ173" s="72">
        <v>359280</v>
      </c>
      <c r="BK173" s="71">
        <v>43020</v>
      </c>
      <c r="BL173" s="72" t="s">
        <v>165</v>
      </c>
      <c r="BM173" s="72">
        <v>0</v>
      </c>
      <c r="BN173" s="71">
        <v>0</v>
      </c>
      <c r="BO173" s="72" t="s">
        <v>165</v>
      </c>
      <c r="BP173" s="72">
        <v>0</v>
      </c>
      <c r="BQ173" s="71">
        <v>0</v>
      </c>
      <c r="BR173" s="72" t="s">
        <v>165</v>
      </c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  <c r="GM173" s="2"/>
      <c r="GN173" s="2"/>
      <c r="GO173" s="2"/>
      <c r="GP173" s="2"/>
      <c r="GQ173" s="2"/>
      <c r="GR173" s="2"/>
      <c r="GS173" s="2"/>
      <c r="GT173" s="2"/>
      <c r="GU173" s="2"/>
      <c r="GV173" s="2"/>
      <c r="GW173" s="2"/>
      <c r="GX173" s="2"/>
      <c r="GY173" s="2"/>
      <c r="GZ173" s="2"/>
      <c r="HA173" s="2"/>
      <c r="HB173" s="2"/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/>
      <c r="IL173" s="2"/>
      <c r="IM173" s="2"/>
      <c r="IN173" s="2"/>
      <c r="IO173" s="2"/>
      <c r="IP173" s="2"/>
      <c r="IQ173" s="2"/>
      <c r="IR173" s="2"/>
      <c r="IS173" s="2"/>
      <c r="IT173" s="2"/>
      <c r="IU173" s="2"/>
      <c r="IV173" s="2"/>
      <c r="IW173" s="2"/>
      <c r="IX173" s="2"/>
      <c r="IY173" s="2"/>
      <c r="IZ173" s="2"/>
      <c r="JA173" s="2"/>
      <c r="JB173" s="2"/>
      <c r="JC173" s="2"/>
      <c r="JD173" s="2"/>
      <c r="JE173" s="2"/>
      <c r="JF173" s="2"/>
      <c r="JG173" s="2"/>
      <c r="JH173" s="2"/>
      <c r="JI173" s="2"/>
      <c r="JJ173" s="2"/>
      <c r="JK173" s="2"/>
      <c r="JL173" s="2"/>
      <c r="JM173" s="2"/>
      <c r="JN173" s="2"/>
      <c r="JO173" s="2"/>
      <c r="JP173" s="2"/>
      <c r="JQ173" s="2"/>
      <c r="JR173" s="2"/>
      <c r="JS173" s="2"/>
      <c r="JT173" s="2"/>
      <c r="JU173" s="2"/>
      <c r="JV173" s="2"/>
      <c r="JW173" s="2"/>
      <c r="JX173" s="2"/>
      <c r="JY173" s="2"/>
      <c r="JZ173" s="2"/>
      <c r="KA173" s="2"/>
      <c r="KB173" s="2"/>
      <c r="KC173" s="2"/>
      <c r="KD173" s="2"/>
      <c r="KE173" s="2"/>
      <c r="KF173" s="2"/>
      <c r="KG173" s="2"/>
      <c r="KH173" s="2"/>
      <c r="KI173" s="2"/>
      <c r="KJ173" s="2"/>
      <c r="KK173" s="2"/>
      <c r="KL173" s="2"/>
      <c r="KM173" s="2"/>
      <c r="KN173" s="2"/>
      <c r="KO173" s="2"/>
      <c r="KP173" s="2"/>
      <c r="KQ173" s="2"/>
      <c r="KR173" s="2"/>
      <c r="KS173" s="2"/>
      <c r="KT173" s="2"/>
      <c r="KU173" s="2"/>
      <c r="KV173" s="2"/>
      <c r="KW173" s="2"/>
      <c r="KX173" s="2"/>
      <c r="KY173" s="2"/>
      <c r="KZ173" s="2"/>
      <c r="LA173" s="2"/>
      <c r="LB173" s="2"/>
      <c r="LC173" s="2"/>
      <c r="LD173" s="2"/>
      <c r="LE173" s="2"/>
      <c r="LF173" s="2"/>
      <c r="LG173" s="2"/>
      <c r="LH173" s="2"/>
      <c r="LI173" s="2"/>
      <c r="LJ173" s="2"/>
      <c r="LK173" s="2"/>
      <c r="LL173" s="2"/>
      <c r="LM173" s="2"/>
      <c r="LN173" s="2"/>
      <c r="LO173" s="2"/>
      <c r="LP173" s="2"/>
      <c r="LQ173" s="2"/>
      <c r="LR173" s="2"/>
      <c r="LS173" s="2"/>
      <c r="LT173" s="2"/>
      <c r="LU173" s="2"/>
      <c r="LV173" s="2"/>
      <c r="LW173" s="2"/>
      <c r="LX173" s="2"/>
      <c r="LY173" s="2"/>
      <c r="LZ173" s="2"/>
      <c r="MA173" s="2"/>
      <c r="MB173" s="2"/>
      <c r="MC173" s="2"/>
      <c r="MD173" s="2"/>
      <c r="ME173" s="2"/>
      <c r="MF173" s="2"/>
      <c r="MG173" s="2"/>
      <c r="MH173" s="2"/>
      <c r="MI173" s="2"/>
      <c r="MJ173" s="2"/>
      <c r="MK173" s="2"/>
      <c r="ML173" s="2"/>
      <c r="MM173" s="2"/>
      <c r="MN173" s="2"/>
      <c r="MO173" s="2"/>
      <c r="MP173" s="2"/>
      <c r="MQ173" s="2"/>
      <c r="MR173" s="2"/>
      <c r="MS173" s="2"/>
      <c r="MT173" s="2"/>
      <c r="MU173" s="2"/>
      <c r="MV173" s="2"/>
      <c r="MW173" s="2"/>
      <c r="MX173" s="2"/>
      <c r="MY173" s="2"/>
      <c r="MZ173" s="2"/>
      <c r="NA173" s="2"/>
      <c r="NB173" s="2"/>
      <c r="NC173" s="2"/>
      <c r="ND173" s="2"/>
      <c r="NE173" s="2"/>
      <c r="NF173" s="2"/>
      <c r="NG173" s="2"/>
      <c r="NH173" s="2"/>
      <c r="NI173" s="2"/>
      <c r="NJ173" s="2"/>
      <c r="NK173" s="2"/>
      <c r="NL173" s="2"/>
      <c r="NM173" s="2"/>
      <c r="NN173" s="2"/>
      <c r="NO173" s="2"/>
      <c r="NP173" s="2"/>
      <c r="NQ173" s="2"/>
      <c r="NR173" s="2"/>
      <c r="NS173" s="2"/>
      <c r="NT173" s="2"/>
      <c r="NU173" s="2"/>
      <c r="NV173" s="2"/>
      <c r="NW173" s="2"/>
      <c r="NX173" s="2"/>
      <c r="NY173" s="2"/>
      <c r="NZ173" s="2"/>
      <c r="OA173" s="2"/>
      <c r="OB173" s="2"/>
      <c r="OC173" s="2"/>
      <c r="OD173" s="2"/>
      <c r="OE173" s="2"/>
      <c r="OF173" s="2"/>
      <c r="OG173" s="2"/>
      <c r="OH173" s="2"/>
      <c r="OI173" s="2"/>
      <c r="OJ173" s="2"/>
      <c r="OK173" s="2"/>
      <c r="OL173" s="2"/>
      <c r="OM173" s="2"/>
      <c r="ON173" s="2"/>
      <c r="OO173" s="2"/>
      <c r="OP173" s="2"/>
      <c r="OQ173" s="2"/>
      <c r="OR173" s="2"/>
      <c r="OS173" s="2"/>
      <c r="OT173" s="2"/>
      <c r="OU173" s="2"/>
      <c r="OV173" s="2"/>
      <c r="OW173" s="2"/>
      <c r="OX173" s="2"/>
      <c r="OY173" s="2"/>
      <c r="OZ173" s="2"/>
      <c r="PA173" s="2"/>
      <c r="PB173" s="2"/>
      <c r="PC173" s="2"/>
      <c r="PD173" s="2"/>
      <c r="PE173" s="2"/>
      <c r="PF173" s="2"/>
      <c r="PG173" s="2"/>
      <c r="PH173" s="2"/>
      <c r="PI173" s="2"/>
      <c r="PJ173" s="2"/>
      <c r="PK173" s="2"/>
      <c r="PL173" s="2"/>
      <c r="PM173" s="2"/>
      <c r="PN173" s="2"/>
      <c r="PO173" s="2"/>
      <c r="PP173" s="2"/>
      <c r="PQ173" s="2"/>
      <c r="PR173" s="2"/>
      <c r="PS173" s="2"/>
      <c r="PT173" s="2"/>
      <c r="PU173" s="2"/>
      <c r="PV173" s="2"/>
      <c r="PW173" s="2"/>
      <c r="PX173" s="2"/>
      <c r="PY173" s="2"/>
      <c r="PZ173" s="2"/>
      <c r="QA173" s="2"/>
      <c r="QB173" s="2"/>
      <c r="QC173" s="2"/>
      <c r="QD173" s="2"/>
      <c r="QE173" s="2"/>
      <c r="QF173" s="2"/>
      <c r="QG173" s="2"/>
      <c r="QH173" s="2"/>
      <c r="QI173" s="2"/>
      <c r="QJ173" s="2"/>
      <c r="QK173" s="2"/>
      <c r="QL173" s="2"/>
      <c r="QM173" s="2"/>
      <c r="QN173" s="2"/>
      <c r="QO173" s="2"/>
      <c r="QP173" s="2"/>
      <c r="QQ173" s="2"/>
      <c r="QR173" s="2"/>
      <c r="QS173" s="2"/>
      <c r="QT173" s="2"/>
      <c r="QU173" s="2"/>
      <c r="QV173" s="2"/>
      <c r="QW173" s="2"/>
      <c r="QX173" s="2"/>
      <c r="QY173" s="2"/>
      <c r="QZ173" s="2"/>
      <c r="RA173" s="2"/>
      <c r="RB173" s="2"/>
      <c r="RC173" s="2"/>
      <c r="RD173" s="2"/>
      <c r="RE173" s="2"/>
      <c r="RF173" s="2"/>
      <c r="RG173" s="2"/>
      <c r="RH173" s="2"/>
      <c r="RI173" s="2"/>
      <c r="RJ173" s="2"/>
      <c r="RK173" s="2"/>
      <c r="RL173" s="2"/>
      <c r="RM173" s="2"/>
      <c r="RN173" s="2"/>
      <c r="RO173" s="2"/>
      <c r="RP173" s="2"/>
      <c r="RQ173" s="2"/>
      <c r="RR173" s="2"/>
      <c r="RS173" s="2"/>
      <c r="RT173" s="2"/>
      <c r="RU173" s="2"/>
      <c r="RV173" s="2"/>
      <c r="RW173" s="2"/>
      <c r="RX173" s="2"/>
      <c r="RY173" s="2"/>
      <c r="RZ173" s="2"/>
      <c r="SA173" s="2"/>
      <c r="SB173" s="2"/>
      <c r="SC173" s="2"/>
      <c r="SD173" s="2"/>
      <c r="SE173" s="2"/>
      <c r="SF173" s="2"/>
      <c r="SG173" s="2"/>
      <c r="SH173" s="2"/>
      <c r="SI173" s="2"/>
      <c r="SJ173" s="2"/>
      <c r="SK173" s="2"/>
      <c r="SL173" s="2"/>
      <c r="SM173" s="2"/>
      <c r="SN173" s="2"/>
      <c r="SO173" s="2"/>
      <c r="SP173" s="2"/>
      <c r="SQ173" s="2"/>
      <c r="SR173" s="2"/>
      <c r="SS173" s="2"/>
      <c r="ST173" s="2"/>
      <c r="SU173" s="2"/>
      <c r="SV173" s="2"/>
      <c r="SW173" s="2"/>
      <c r="SX173" s="2"/>
      <c r="SY173" s="2"/>
      <c r="SZ173" s="2"/>
      <c r="TA173" s="2"/>
      <c r="TB173" s="2"/>
      <c r="TC173" s="2"/>
      <c r="TD173" s="2"/>
      <c r="TE173" s="2"/>
      <c r="TF173" s="2"/>
      <c r="TG173" s="2"/>
      <c r="TH173" s="2"/>
      <c r="TI173" s="2"/>
      <c r="TJ173" s="2"/>
      <c r="TK173" s="2"/>
      <c r="TL173" s="2"/>
      <c r="TM173" s="2"/>
      <c r="TN173" s="2"/>
      <c r="TO173" s="2"/>
      <c r="TP173" s="2"/>
      <c r="TQ173" s="2"/>
      <c r="TR173" s="2"/>
      <c r="TS173" s="2"/>
      <c r="TT173" s="2"/>
      <c r="TU173" s="2"/>
      <c r="TV173" s="2"/>
      <c r="TW173" s="2"/>
      <c r="TX173" s="2"/>
      <c r="TY173" s="2"/>
      <c r="TZ173" s="2"/>
      <c r="UA173" s="2"/>
      <c r="UB173" s="2"/>
      <c r="UC173" s="2"/>
      <c r="UD173" s="2"/>
      <c r="UE173" s="2"/>
      <c r="UF173" s="2"/>
      <c r="UG173" s="2"/>
      <c r="UH173" s="2"/>
      <c r="UI173" s="2"/>
      <c r="UJ173" s="2"/>
      <c r="UK173" s="2"/>
      <c r="UL173" s="2"/>
      <c r="UM173" s="2"/>
      <c r="UN173" s="2"/>
      <c r="UO173" s="2"/>
      <c r="UP173" s="2"/>
      <c r="UQ173" s="2"/>
      <c r="UR173" s="2"/>
      <c r="US173" s="2"/>
      <c r="UT173" s="2"/>
      <c r="UU173" s="2"/>
      <c r="UV173" s="2"/>
      <c r="UW173" s="2"/>
      <c r="UX173" s="2"/>
      <c r="UY173" s="2"/>
      <c r="UZ173" s="2"/>
      <c r="VA173" s="2"/>
      <c r="VB173" s="2"/>
      <c r="VC173" s="2"/>
      <c r="VD173" s="2"/>
      <c r="VE173" s="2"/>
      <c r="VF173" s="2"/>
      <c r="VG173" s="2"/>
      <c r="VH173" s="2"/>
      <c r="VI173" s="2"/>
      <c r="VJ173" s="2"/>
      <c r="VK173" s="2"/>
      <c r="VL173" s="2"/>
      <c r="VM173" s="2"/>
      <c r="VN173" s="2"/>
      <c r="VO173" s="2"/>
      <c r="VP173" s="2"/>
      <c r="VQ173" s="2"/>
      <c r="VR173" s="2"/>
      <c r="VS173" s="2"/>
      <c r="VT173" s="2"/>
      <c r="VU173" s="2"/>
      <c r="VV173" s="2"/>
      <c r="VW173" s="2"/>
      <c r="VX173" s="2"/>
      <c r="VY173" s="2"/>
      <c r="VZ173" s="2"/>
      <c r="WA173" s="2"/>
      <c r="WB173" s="2"/>
      <c r="WC173" s="2"/>
      <c r="WD173" s="2"/>
      <c r="WE173" s="2"/>
      <c r="WF173" s="2"/>
      <c r="WG173" s="2"/>
      <c r="WH173" s="2"/>
      <c r="WI173" s="2"/>
      <c r="WJ173" s="2"/>
      <c r="WK173" s="2"/>
      <c r="WL173" s="2"/>
      <c r="WM173" s="2"/>
      <c r="WN173" s="2"/>
      <c r="WO173" s="2"/>
      <c r="WP173" s="2"/>
      <c r="WQ173" s="2"/>
      <c r="WR173" s="2"/>
      <c r="WS173" s="2"/>
      <c r="WT173" s="2"/>
      <c r="WU173" s="2"/>
      <c r="WV173" s="2"/>
      <c r="WW173" s="2"/>
      <c r="WX173" s="2"/>
      <c r="WY173" s="2"/>
      <c r="WZ173" s="2"/>
      <c r="XA173" s="2"/>
      <c r="XB173" s="2"/>
      <c r="XC173" s="2"/>
      <c r="XD173" s="2"/>
      <c r="XE173" s="2"/>
      <c r="XF173" s="2"/>
      <c r="XG173" s="2"/>
      <c r="XH173" s="2"/>
      <c r="XI173" s="2"/>
      <c r="XJ173" s="2"/>
      <c r="XK173" s="2"/>
      <c r="XL173" s="2"/>
      <c r="XM173" s="2"/>
      <c r="XN173" s="2"/>
      <c r="XO173" s="2"/>
      <c r="XP173" s="2"/>
      <c r="XQ173" s="2"/>
      <c r="XR173" s="2"/>
      <c r="XS173" s="2"/>
      <c r="XT173" s="2"/>
      <c r="XU173" s="2"/>
      <c r="XV173" s="2"/>
      <c r="XW173" s="2"/>
      <c r="XX173" s="2"/>
      <c r="XY173" s="2"/>
      <c r="XZ173" s="2"/>
      <c r="YA173" s="2"/>
      <c r="YB173" s="2"/>
      <c r="YC173" s="2"/>
      <c r="YD173" s="2"/>
      <c r="YE173" s="2"/>
      <c r="YF173" s="2"/>
      <c r="YG173" s="2"/>
      <c r="YH173" s="2"/>
      <c r="YI173" s="2"/>
      <c r="YJ173" s="2"/>
      <c r="YK173" s="2"/>
      <c r="YL173" s="2"/>
      <c r="YM173" s="2"/>
      <c r="YN173" s="2"/>
      <c r="YO173" s="2"/>
      <c r="YP173" s="2"/>
      <c r="YQ173" s="2"/>
      <c r="YR173" s="2"/>
      <c r="YS173" s="2"/>
      <c r="YT173" s="2"/>
    </row>
    <row r="175" spans="1:670" ht="15" customHeight="1" x14ac:dyDescent="0.25">
      <c r="A175" s="21"/>
      <c r="B175" s="21"/>
      <c r="C175" s="21"/>
      <c r="O175" s="21"/>
      <c r="P175" s="21"/>
      <c r="AG175" s="21"/>
      <c r="AJ175" s="21"/>
      <c r="AM175" s="21"/>
      <c r="AP175" s="21"/>
      <c r="BK175" s="21"/>
      <c r="BN175" s="21"/>
      <c r="BQ175" s="21"/>
    </row>
    <row r="176" spans="1:670" ht="15" customHeight="1" x14ac:dyDescent="0.25">
      <c r="I176" s="21"/>
      <c r="K176" s="21"/>
      <c r="AM176" s="21"/>
      <c r="BA176" s="21"/>
    </row>
    <row r="177" spans="3:69" ht="15" customHeight="1" x14ac:dyDescent="0.25">
      <c r="C177" s="21"/>
      <c r="D177" s="21"/>
      <c r="E177" s="21"/>
      <c r="F177" s="21"/>
      <c r="G177" s="21"/>
      <c r="I177" s="21"/>
      <c r="AL177" s="21"/>
      <c r="AM177" s="21"/>
      <c r="AP177" s="21"/>
      <c r="BK177" s="21"/>
      <c r="BN177" s="21"/>
      <c r="BQ177" s="21"/>
    </row>
    <row r="178" spans="3:69" ht="15" customHeight="1" x14ac:dyDescent="0.25">
      <c r="C178" s="21"/>
      <c r="D178" s="21"/>
      <c r="E178" s="21"/>
      <c r="F178" s="21"/>
      <c r="G178" s="21"/>
      <c r="O178" s="21"/>
      <c r="AH178" s="21"/>
      <c r="AJ178" s="21"/>
    </row>
    <row r="180" spans="3:69" ht="15" customHeight="1" x14ac:dyDescent="0.25">
      <c r="D180" s="21"/>
      <c r="E180" s="21"/>
      <c r="F180" s="21"/>
      <c r="G180" s="21"/>
    </row>
    <row r="181" spans="3:69" ht="15" customHeight="1" x14ac:dyDescent="0.25">
      <c r="C181" s="21"/>
      <c r="D181" s="21"/>
      <c r="E181" s="21"/>
      <c r="F181" s="21"/>
      <c r="G181" s="21"/>
      <c r="O181" s="21"/>
      <c r="P181" s="21"/>
      <c r="AA181" s="21"/>
    </row>
    <row r="183" spans="3:69" ht="15" customHeight="1" x14ac:dyDescent="0.25">
      <c r="AA183" s="21"/>
    </row>
    <row r="186" spans="3:69" ht="15" customHeight="1" x14ac:dyDescent="0.25">
      <c r="AA186" s="21"/>
    </row>
  </sheetData>
  <mergeCells count="28">
    <mergeCell ref="W6:Y7"/>
    <mergeCell ref="BN5:BO5"/>
    <mergeCell ref="AR6:AZ6"/>
    <mergeCell ref="H6:J7"/>
    <mergeCell ref="AR7:AT7"/>
    <mergeCell ref="AU7:AW7"/>
    <mergeCell ref="AX7:AZ7"/>
    <mergeCell ref="AI6:AK7"/>
    <mergeCell ref="K6:M7"/>
    <mergeCell ref="AF6:AH7"/>
    <mergeCell ref="AL6:AN7"/>
    <mergeCell ref="AO6:AQ7"/>
    <mergeCell ref="BK5:BL5"/>
    <mergeCell ref="BG6:BI7"/>
    <mergeCell ref="BA6:BC7"/>
    <mergeCell ref="BM6:BO7"/>
    <mergeCell ref="A6:A8"/>
    <mergeCell ref="N6:P7"/>
    <mergeCell ref="Q6:S7"/>
    <mergeCell ref="T6:V7"/>
    <mergeCell ref="E6:G7"/>
    <mergeCell ref="B6:D7"/>
    <mergeCell ref="BQ5:BR5"/>
    <mergeCell ref="BP6:BR7"/>
    <mergeCell ref="AC6:AE7"/>
    <mergeCell ref="Z6:AB7"/>
    <mergeCell ref="BJ6:BL7"/>
    <mergeCell ref="BD6:BF7"/>
  </mergeCells>
  <pageMargins left="0.19685039370078741" right="0.19685039370078741" top="0.19685039370078741" bottom="0.19685039370078741" header="0.51181102362204722" footer="0.51181102362204722"/>
  <pageSetup paperSize="8" scale="39" firstPageNumber="0" fitToHeight="0" pageOrder="overThenDown" orientation="landscape" r:id="rId1"/>
  <headerFooter alignWithMargins="0"/>
  <colBreaks count="2" manualBreakCount="2">
    <brk id="25" min="1" max="171" man="1"/>
    <brk id="52" min="1" max="1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2024-04-03T06:59:35Z</dcterms:created>
  <dcterms:modified xsi:type="dcterms:W3CDTF">2024-04-03T06:59:38Z</dcterms:modified>
</cp:coreProperties>
</file>